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SERS\SHARED\Budget Reports\District Financial Transparency Page Files\"/>
    </mc:Choice>
  </mc:AlternateContent>
  <xr:revisionPtr revIDLastSave="0" documentId="13_ncr:1_{38F97D9E-59F1-4B70-AEB1-B7B25A253714}" xr6:coauthVersionLast="47" xr6:coauthVersionMax="47" xr10:uidLastSave="{00000000-0000-0000-0000-000000000000}"/>
  <bookViews>
    <workbookView xWindow="-120" yWindow="-120" windowWidth="29040" windowHeight="15720" xr2:uid="{4369E4C4-6861-44A3-A0FC-A7BD6CEBD9C4}"/>
  </bookViews>
  <sheets>
    <sheet name="Grand Total" sheetId="8" r:id="rId1"/>
    <sheet name="Operational vs Capital" sheetId="6" r:id="rId2"/>
    <sheet name="Total by Source and Use" sheetId="9" r:id="rId3"/>
    <sheet name="Raw Budget Data" sheetId="1" r:id="rId4"/>
  </sheets>
  <definedNames>
    <definedName name="_xlnm._FilterDatabase" localSheetId="3" hidden="1">'Raw Budget Data'!$A$1:$L$642</definedName>
  </definedNames>
  <calcPr calcId="191029"/>
  <pivotCaches>
    <pivotCache cacheId="27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0" i="1" l="1"/>
  <c r="K436" i="1"/>
  <c r="K438" i="1"/>
  <c r="K435" i="1"/>
  <c r="K434" i="1"/>
  <c r="K432" i="1"/>
  <c r="K431" i="1"/>
  <c r="K421" i="1"/>
  <c r="K427" i="1"/>
  <c r="K426" i="1"/>
  <c r="K422" i="1"/>
</calcChain>
</file>

<file path=xl/sharedStrings.xml><?xml version="1.0" encoding="utf-8"?>
<sst xmlns="http://schemas.openxmlformats.org/spreadsheetml/2006/main" count="4580" uniqueCount="755">
  <si>
    <t>FAC-PF-5220-B09 Janitorial Supply - Pfluger Hall</t>
  </si>
  <si>
    <t>FAC-PF-6225-000 Printing - Forms &amp; Materials</t>
  </si>
  <si>
    <t>FAC-PF-6240-000 Bank / Processing Fees</t>
  </si>
  <si>
    <t>FAC-PF-6630-000 Public Relations</t>
  </si>
  <si>
    <t>FAC-PF-6711-B09 Electricity - Pfluger Hall</t>
  </si>
  <si>
    <t>FAC-PF-6712-B09 Gas - Pfluger Hall</t>
  </si>
  <si>
    <t>FAC-PF-6713-B09 Water/Wastewater - Pfluger Hall</t>
  </si>
  <si>
    <t>FAC-PF-6714-B09 Garbage Disposal - Pfluger Hall</t>
  </si>
  <si>
    <t>FAC-PF-6717-B09 Cable Television - Pfluger Hall</t>
  </si>
  <si>
    <t>FAC-PF-6718-B09 Spectrum Fiber Service - Pfluger Hall</t>
  </si>
  <si>
    <t>FAC-PF-6751-B09 Bldg &amp; Property Maint.  - Pfluger Hall</t>
  </si>
  <si>
    <t>FAC-PF-6753-B09 Fire Alarm Systems  - Pluger Hall</t>
  </si>
  <si>
    <t>FAC-PF-6754-B09 HVAC - Pluger Hall</t>
  </si>
  <si>
    <t>FAC-PF-6755-B09 Plumbing - Pfluger Hall</t>
  </si>
  <si>
    <t>FAC-PF-6771-B09 Groundkeeping - Pfluger Hall</t>
  </si>
  <si>
    <t>FAC-PF-6772-B09 Janitorial Cleaning Services - Pfluger Hall</t>
  </si>
  <si>
    <t>FAC-PF-6773-B09 Security Service - Pfluger Hall</t>
  </si>
  <si>
    <t>FAC-PF-6774-B09 Pest Control - Pfluger Hall</t>
  </si>
  <si>
    <t>FAC-PF-6999-000 Management Expense</t>
  </si>
  <si>
    <t>FAC-PF-7660-B09 Office Equipment (F&amp;F)</t>
  </si>
  <si>
    <t>G03-00-4210-GF2 Grant Income - FP&amp;S 2020</t>
  </si>
  <si>
    <t>G03-00-5010-000 Salaries</t>
  </si>
  <si>
    <t>G03-00-5010-GF1 Salaries - FP&amp;S 2018</t>
  </si>
  <si>
    <t>G03-00-5010-GF2 Salaries - FP&amp;S 2020</t>
  </si>
  <si>
    <t>G03-00-5021-000 FICA Tax</t>
  </si>
  <si>
    <t>G03-00-5021-GF1 FICA Tax - FP&amp;S 2018</t>
  </si>
  <si>
    <t>G03-00-5021-GF2 FICA Tax - FP&amp;S 2020</t>
  </si>
  <si>
    <t>G03-00-5022-000 Medicare Tax</t>
  </si>
  <si>
    <t>G03-00-5022-GF1 Medicare Tax - FP&amp;S 2018</t>
  </si>
  <si>
    <t>G03-00-5022-GF2 Medicare Tax - FP&amp;S 2020</t>
  </si>
  <si>
    <t>G03-00-5110-GF1 Workers Comp. Insurance - FP&amp;S 2018</t>
  </si>
  <si>
    <t>G03-00-5120-000 Retirement Plan</t>
  </si>
  <si>
    <t>G03-00-5120-GF1 Retirement Plan - FP&amp;S 2018</t>
  </si>
  <si>
    <t>G03-00-5120-GF2 Retirement Plan - FP&amp;S 2020</t>
  </si>
  <si>
    <t>G03-00-5911-000 Community Outreach/PR Programs</t>
  </si>
  <si>
    <t>G03-00-5911-GF2 Community Ourtreach/PR Programs - FP&amp;S 2020</t>
  </si>
  <si>
    <t>G03-00-8910-000 Transfer in</t>
  </si>
  <si>
    <t>GEN-AD-5010-000 Salaries</t>
  </si>
  <si>
    <t>GEN-AD-5012-000 Salary Expense - Overtime</t>
  </si>
  <si>
    <t>GEN-AD-5017-000 Salary Expense - Disaster Related Overtime</t>
  </si>
  <si>
    <t>GEN-AD-5021-000 FICA Tax</t>
  </si>
  <si>
    <t>GEN-AD-5022-000 Medicare tax</t>
  </si>
  <si>
    <t>GEN-AD-5023-000 SUTA tax</t>
  </si>
  <si>
    <t>GEN-AD-5026-000 HR Administration Expense</t>
  </si>
  <si>
    <t>GEN-AD-5110-000 Workers Comp. Insurance</t>
  </si>
  <si>
    <t>GEN-AD-5120-000 Retirement Plan</t>
  </si>
  <si>
    <t>GEN-AD-5121-000 Retirement Plan - 457 401a Contributions</t>
  </si>
  <si>
    <t>GEN-AD-5130-000 Health Insurance (&amp; Dental FY2018)</t>
  </si>
  <si>
    <t>GEN-AD-5131-000 Dental &amp; Vision Insurance</t>
  </si>
  <si>
    <t>GEN-AD-5132-000 Section 125 Contributions</t>
  </si>
  <si>
    <t>GEN-AD-5135-000 Employee Assistance Program</t>
  </si>
  <si>
    <t>GEN-AD-5140-000 Disability Insurance</t>
  </si>
  <si>
    <t>GEN-AD-5150-000 AD &amp; D and Life Insurance</t>
  </si>
  <si>
    <t>GEN-AD-5182-000 Initial Physical Exam</t>
  </si>
  <si>
    <t>GEN-AD-5640-000 Uniforms</t>
  </si>
  <si>
    <t>GEN-AD-5710-000 Promotional Materials</t>
  </si>
  <si>
    <t>GEN-AD-5720-000 Recruiting Ads</t>
  </si>
  <si>
    <t>GEN-AD-5730-000 Applicant Testing/Screening</t>
  </si>
  <si>
    <t>GEN-AD-5740-000 Awards Program</t>
  </si>
  <si>
    <t>GEN-AD-5750-000 Events Program</t>
  </si>
  <si>
    <t>GEN-AD-5790-000 Miscellaneous</t>
  </si>
  <si>
    <t>GEN-AD-5810-000 Training Conference &amp; CEU</t>
  </si>
  <si>
    <t>GEN-AD-5820-000 Training Manuals &amp; Books</t>
  </si>
  <si>
    <t>GEN-AD-5851-000 Per Diem - Travel Training</t>
  </si>
  <si>
    <t>GEN-AD-5852-000 Lodging - Travel Training</t>
  </si>
  <si>
    <t>GEN-AD-5854-000 Air Fare - Travel Training</t>
  </si>
  <si>
    <t>GEN-AD-5855-000 Mileage/Rental Car - Travel Training</t>
  </si>
  <si>
    <t>GEN-AD-6110-000 Subscriptions - Periodicals</t>
  </si>
  <si>
    <t>GEN-AD-6112-000 Subscriptions - Software</t>
  </si>
  <si>
    <t>GEN-AD-6122-000 Dues and Membership Fees</t>
  </si>
  <si>
    <t>GEN-AD-6210-000 Regular Postage</t>
  </si>
  <si>
    <t>GEN-AD-6220-000 Shipping Charges</t>
  </si>
  <si>
    <t>GEN-AD-6225-000 Printing - Forms &amp; Materials</t>
  </si>
  <si>
    <t>GEN-AD-6240-000 Bank / Processing Fees</t>
  </si>
  <si>
    <t>GEN-AD-6250-000 Advertisements</t>
  </si>
  <si>
    <t>GEN-AD-6255-000 Miscellaneous</t>
  </si>
  <si>
    <t>GEN-AD-6295-000 Insurance</t>
  </si>
  <si>
    <t>GEN-AD-6311-000 Stipend</t>
  </si>
  <si>
    <t>GEN-AD-6312-000 Conference &amp; Training - Commissioners</t>
  </si>
  <si>
    <t>GEN-AD-6313-000 Meals - Commissioners</t>
  </si>
  <si>
    <t>GEN-AD-6321-000 Per Diem - Commissioner Travel</t>
  </si>
  <si>
    <t>GEN-AD-6322-000 Lodging - Commissioner Travel</t>
  </si>
  <si>
    <t>GEN-AD-6323-000 Meals - Commissioner Travel</t>
  </si>
  <si>
    <t>GEN-AD-6324-000 Air Fare - Commissioner Travel</t>
  </si>
  <si>
    <t>GEN-AD-6325-000 Mileage / Car Rental - Commissioner Travel</t>
  </si>
  <si>
    <t>GEN-AD-6362-000 Lodging - Staff Business  Travel</t>
  </si>
  <si>
    <t>GEN-AD-6363-000 Meals</t>
  </si>
  <si>
    <t>GEN-AD-6365-000 Mileage / Car Rental - Staff Business  Travel</t>
  </si>
  <si>
    <t>GEN-AD-6611-000 Regular Legal Counsel</t>
  </si>
  <si>
    <t>GEN-AD-6612-000 Special Legal Counsel</t>
  </si>
  <si>
    <t>GEN-AD-6613-000 Legislative Counsel</t>
  </si>
  <si>
    <t>GEN-AD-6615-000 Other Legal Counsel</t>
  </si>
  <si>
    <t>GEN-AD-6622-000 Audit Services</t>
  </si>
  <si>
    <t>GEN-AD-6623-000 TCAD/Tax Collector</t>
  </si>
  <si>
    <t>GEN-AD-6624-000 Sales Tax Analysis / Collection</t>
  </si>
  <si>
    <t>GEN-AD-6641-000 Computer Service / Support</t>
  </si>
  <si>
    <t>GEN-AD-6642-000 Miscellaneous Prof. Services</t>
  </si>
  <si>
    <t>GEN-AD-6643-000 Collections fees Services rendered</t>
  </si>
  <si>
    <t>GEN-AD-6644-000 Medical Director</t>
  </si>
  <si>
    <t>GEN-AD-6646-000 Nov2017 Interlocal with CoP Sales Tax Payment</t>
  </si>
  <si>
    <t>GEN-AD-7211-000 2022 Gov Capital S06 Construction Loan # 9840 - Principal</t>
  </si>
  <si>
    <t>GEN-AD-7212-000 2022 Pierce Enforcer Aerial (GC#9950/FistBank SW) - Principal</t>
  </si>
  <si>
    <t>GEN-AD-7251-000 2022 Gov Capital S06 Construction Loan # 9840 - Interest</t>
  </si>
  <si>
    <t>GEN-AD-7252-000 2022 Pierce Enforcer Aerial (GC#9950/FistBank SW) - Interest</t>
  </si>
  <si>
    <t>GEN-AD-7319-000 15 Pierce Pumper  #083 (Osh #189649000)-Principal</t>
  </si>
  <si>
    <t>GEN-AD-7329-000 15 Pierce Pumper  #083 (Osh #189649000)-Interest</t>
  </si>
  <si>
    <t>GEN-AD-7338-000 2015 Sales Tax Note #263974551-42 - Principal</t>
  </si>
  <si>
    <t>GEN-AD-7339-000 2019 Gov Capital S05 and B10 Constr Completion Loan # 8740 - Principal</t>
  </si>
  <si>
    <t>GEN-AD-7348-000 2015 Sales Tax Note #263974551-42 - Interest</t>
  </si>
  <si>
    <t>GEN-AD-7349-000 2019 Gov Capital S05 and B10 Constr Completion Loan # 8740 - Interest</t>
  </si>
  <si>
    <t>GEN-AD-7358-000 2018 Skeeter Brush Truck (Osh #202871000) - Principal</t>
  </si>
  <si>
    <t>GEN-AD-7368-000 2018 Skeeter Brush Truck (Osh #202871000) - Interest</t>
  </si>
  <si>
    <t>GEN-AD-7375-000 Planned Financing Principal Payments</t>
  </si>
  <si>
    <t>GEN-AD-7376-000 '20 Ferrara (2) MVP Pumpers (Gov Cap #9163) - Principal</t>
  </si>
  <si>
    <t>GEN-AD-7377-000 '20 Ambulance &amp; Stretcher (Gov Cap #9177) - Principal</t>
  </si>
  <si>
    <t>GEN-AD-7378-000 2018 Gov Capital S05 and B10 Constr Loan #8244 Principal</t>
  </si>
  <si>
    <t>GEN-AD-7379-000 2019 Gov Capital Quint Loan # 8839 - Principal</t>
  </si>
  <si>
    <t>GEN-AD-7385-000 Planned Financing Interest Payments</t>
  </si>
  <si>
    <t>GEN-AD-7386-000 '20 Ferrara (2) MVP Pumpers (Gov Cap #9163) - Interest</t>
  </si>
  <si>
    <t>GEN-AD-7387-000 '20 Ambulance &amp; Stretcher (Gov Cap #9177) - Interest</t>
  </si>
  <si>
    <t>GEN-AD-7388-000 2018 Gov Capital S05 and B10 Constr Loan #8244 Interest</t>
  </si>
  <si>
    <t>GEN-AD-7389-000 2019 Gov Capital Quint Loan # 8839 - Interest</t>
  </si>
  <si>
    <t>GEN-AD-7660-000 Office Equipment (F&amp;F)</t>
  </si>
  <si>
    <t>GEN-HR-5110-000 Workers Comp. Insurance</t>
  </si>
  <si>
    <t>GEN-HR-5130-000 Health Insurance (&amp; Dental FY2018)</t>
  </si>
  <si>
    <t>GEN-HR-5131-000 Dental &amp; Vision Insurance</t>
  </si>
  <si>
    <t>GEN-HR-5140-000 Disability Insurance</t>
  </si>
  <si>
    <t>GEN-HR-5150-000 AD &amp; D and Life Insurance</t>
  </si>
  <si>
    <t>GEN-HR-5151-000 Other Benefits</t>
  </si>
  <si>
    <t>GEN-LG-5210-000 Office Supply &amp; Material</t>
  </si>
  <si>
    <t>GEN-LG-5220-000 Janitorial Supply - General</t>
  </si>
  <si>
    <t>GEN-LG-5220-B06 Janitorial Sup. - Admin Bldg</t>
  </si>
  <si>
    <t>GEN-LG-5220-B08 Janitorial Supply - CEC</t>
  </si>
  <si>
    <t>GEN-LG-5220-B10 Janitorial Supply - Warehouse</t>
  </si>
  <si>
    <t>GEN-LG-5220-S01 Janitorial Supply - Sta. #1 - Central</t>
  </si>
  <si>
    <t>GEN-LG-5220-S02 Janitorial Supply - Station #2</t>
  </si>
  <si>
    <t>GEN-LG-5220-S03 Janitorial Supply - Station #3</t>
  </si>
  <si>
    <t>GEN-LG-5220-S04 Janitorial Supply - Station #4</t>
  </si>
  <si>
    <t>GEN-LG-5220-S05 Janitorial Supply - Station #5</t>
  </si>
  <si>
    <t>GEN-LG-5220-S06 Janitorial Supply - Station #6</t>
  </si>
  <si>
    <t>GEN-LG-5220-S08 Janitorial Supply - Station #8</t>
  </si>
  <si>
    <t>GEN-LG-5220-ST7 Janitorial Supply - Station #7 Temp</t>
  </si>
  <si>
    <t>GEN-LG-5311-000 Gen. Sys. &amp; Equip. Maint.</t>
  </si>
  <si>
    <t>GEN-LG-5316-000 Ice Makers</t>
  </si>
  <si>
    <t>GEN-LG-5317-000 Printer / Copier Equipment</t>
  </si>
  <si>
    <t>GEN-LG-5318-000 Computers / IT Equipment</t>
  </si>
  <si>
    <t>GEN-LG-5345-000 Wireless Data Service</t>
  </si>
  <si>
    <t>GEN-LG-5347-000 Cell Phones</t>
  </si>
  <si>
    <t>GEN-LG-5348-000 Internet Service</t>
  </si>
  <si>
    <t>GEN-LG-5349-000 A/V Conference Equipment</t>
  </si>
  <si>
    <t>GEN-LG-5355-000 Dispatch Service</t>
  </si>
  <si>
    <t>GEN-LG-5356-000 Dispatch Locution Service</t>
  </si>
  <si>
    <t>GEN-LG-5420-000 Fuel &amp; Lubricants</t>
  </si>
  <si>
    <t>GEN-LG-5440-000 Misc. Parts &amp; Equipment</t>
  </si>
  <si>
    <t>GEN-LG-5510-000 FLEET:  NON-CLASSIFIED</t>
  </si>
  <si>
    <t>GEN-LG-5510-466 '18 Air-tow Single Axle Trailer #466 (Scissor Lift)</t>
  </si>
  <si>
    <t>GEN-LG-5510-5XB 1955 Chev. Old Unit 1 #5XB</t>
  </si>
  <si>
    <t>GEN-LG-5510-807 '99 Trailer - 16' Low Boy #807</t>
  </si>
  <si>
    <t>GEN-LG-5560-000 FLEET:  STAFF/COMMAND</t>
  </si>
  <si>
    <t>GEN-LG-5560-001 Fleet Staff/Command On Order</t>
  </si>
  <si>
    <t>GEN-LG-5560-023 2007 Ford F150 #023</t>
  </si>
  <si>
    <t>GEN-LG-5560-025 2007 Ford F150 #025</t>
  </si>
  <si>
    <t>GEN-LG-5560-131 2016 Ford Explorer #131</t>
  </si>
  <si>
    <t>GEN-LG-5560-219 2022 Chevy Colorado #219</t>
  </si>
  <si>
    <t>GEN-LG-5560-550 2016 Ford C Max Hybrid #550</t>
  </si>
  <si>
    <t>GEN-LG-5560-629 '18 Ford Cargo Van #629</t>
  </si>
  <si>
    <t>GEN-LG-5560-925 1996 Ford Super Duty #925</t>
  </si>
  <si>
    <t>GEN-LG-5640-000 Uniforms</t>
  </si>
  <si>
    <t>GEN-LG-6363-000 Meals</t>
  </si>
  <si>
    <t>GEN-LG-6711-B06 Electricity - Admin Bldg</t>
  </si>
  <si>
    <t>GEN-LG-6711-B08 Electricity - Education Bldg</t>
  </si>
  <si>
    <t>GEN-LG-6711-B10 Electricity - Warehouse</t>
  </si>
  <si>
    <t>GEN-LG-6711-R01 Electricity - Repeater Shack</t>
  </si>
  <si>
    <t>GEN-LG-6711-S01 Electricity - Station #1</t>
  </si>
  <si>
    <t>GEN-LG-6711-S02 Electricity - Station #2</t>
  </si>
  <si>
    <t>GEN-LG-6711-S03 Electricity - Station #3</t>
  </si>
  <si>
    <t>GEN-LG-6711-S04 Electricity - Station #4</t>
  </si>
  <si>
    <t>GEN-LG-6711-S05 Electricity - Station #5</t>
  </si>
  <si>
    <t>GEN-LG-6711-S06 Electricity - Station #6</t>
  </si>
  <si>
    <t>GEN-LG-6711-ST7 Electricity - Station #7 Temp</t>
  </si>
  <si>
    <t>GEN-LG-6711-T05 Electricity - Training Field</t>
  </si>
  <si>
    <t>GEN-LG-6712-B06 Gas - Admin Bldg</t>
  </si>
  <si>
    <t>GEN-LG-6712-B08 Gas - Education Bldg</t>
  </si>
  <si>
    <t>GEN-LG-6712-B10 Gas - Warehouse</t>
  </si>
  <si>
    <t>GEN-LG-6712-S01 Gas - Station #1</t>
  </si>
  <si>
    <t>GEN-LG-6712-S02 Gas - Station #2</t>
  </si>
  <si>
    <t>GEN-LG-6712-S03 Gas - Station #3</t>
  </si>
  <si>
    <t>GEN-LG-6712-S04 Gas - Station #4</t>
  </si>
  <si>
    <t>GEN-LG-6712-S05 Gas - Station #5</t>
  </si>
  <si>
    <t>GEN-LG-6712-S06 Gas - Station #6</t>
  </si>
  <si>
    <t>GEN-LG-6712-T05 Gas - Training Field</t>
  </si>
  <si>
    <t>GEN-LG-6713-B06 Water/Wastewater - Admin Bldg</t>
  </si>
  <si>
    <t>GEN-LG-6713-B08 Water/Wastewater - Education Bldg</t>
  </si>
  <si>
    <t>GEN-LG-6713-B10 Water/Wastewater - Warehouse</t>
  </si>
  <si>
    <t>GEN-LG-6713-S01 Water/Wastewater - Station #1</t>
  </si>
  <si>
    <t>GEN-LG-6713-S02 Water/Wastewater - Station #2</t>
  </si>
  <si>
    <t>GEN-LG-6713-S03 Water/Wastewater - Station #3</t>
  </si>
  <si>
    <t>GEN-LG-6713-S04 Water/Wastewater - Station #4</t>
  </si>
  <si>
    <t>GEN-LG-6713-S05 Water/Wastewater - Station #5</t>
  </si>
  <si>
    <t>GEN-LG-6713-S06 Water/Wastewater - Station #6</t>
  </si>
  <si>
    <t>GEN-LG-6713-T05 Water/Wastewater - Tng Field</t>
  </si>
  <si>
    <t>GEN-LG-6714-B06 Garbage Disposal - Admin Bldg</t>
  </si>
  <si>
    <t>GEN-LG-6714-B08 Garbage Disposal - Education Bldg</t>
  </si>
  <si>
    <t>GEN-LG-6714-B10 Garbage Disposal - Warehouse</t>
  </si>
  <si>
    <t>GEN-LG-6714-S01 Garbage Disposal - Station #1</t>
  </si>
  <si>
    <t>GEN-LG-6714-S02 Garbage Disposal - Station #2</t>
  </si>
  <si>
    <t>GEN-LG-6714-S03 Garbage Disposal - Station #3</t>
  </si>
  <si>
    <t>GEN-LG-6714-S04 Garbage Disposal - Station #4</t>
  </si>
  <si>
    <t>GEN-LG-6714-S05 Garbage Disposal - Station #5</t>
  </si>
  <si>
    <t>GEN-LG-6714-S06 Garbage Disposal - Station #6</t>
  </si>
  <si>
    <t>GEN-LG-6714-T05 Garbage Disposal - Training Field Bldg</t>
  </si>
  <si>
    <t>GEN-LG-6715-B06 Telephone - Admin Bldg</t>
  </si>
  <si>
    <t>GEN-LG-6715-B08 Telephone - Education Bldg</t>
  </si>
  <si>
    <t>GEN-LG-6715-B10 Telephone - Warehouse</t>
  </si>
  <si>
    <t>GEN-LG-6715-S01 Telephone - Station #1</t>
  </si>
  <si>
    <t>GEN-LG-6715-S02 Telephone - Station #2</t>
  </si>
  <si>
    <t>GEN-LG-6715-S03 Telephone - Station #3</t>
  </si>
  <si>
    <t>GEN-LG-6715-S04 Telephone - Station #4</t>
  </si>
  <si>
    <t>GEN-LG-6715-S05 Telephone - Station #5</t>
  </si>
  <si>
    <t>GEN-LG-6715-S06 Telephone - Station #6</t>
  </si>
  <si>
    <t>GEN-LG-6717-S01 Cable Television - Station # 1</t>
  </si>
  <si>
    <t>GEN-LG-6717-S02 Cable Television - Station # 2</t>
  </si>
  <si>
    <t>GEN-LG-6717-S03 Cable Television - Station # 3</t>
  </si>
  <si>
    <t>GEN-LG-6717-S04 Cable Television - Station # 4</t>
  </si>
  <si>
    <t>GEN-LG-6717-S05 Cable Television - Station # 5</t>
  </si>
  <si>
    <t>GEN-LG-6717-S06 Cable Television - Station # 6</t>
  </si>
  <si>
    <t>GEN-LG-6718-B06 Spectrum Fiber Service - Admin</t>
  </si>
  <si>
    <t>GEN-LG-6718-B08 Spectrum Fiber Service - Education Building</t>
  </si>
  <si>
    <t>GEN-LG-6718-S01 Spectrum Fiber Service - Sta #1</t>
  </si>
  <si>
    <t>GEN-LG-6718-S02 Spectrum Fiber Service - Sta #2</t>
  </si>
  <si>
    <t>GEN-LG-6718-S03 Spectrum Fiber Service - Sta #3</t>
  </si>
  <si>
    <t>GEN-LG-6718-S04 Spectrum Fiber Service - Sta #4</t>
  </si>
  <si>
    <t>GEN-LG-6718-S05 Spectrum Fiber Service - Sta #5</t>
  </si>
  <si>
    <t>GEN-LG-6718-S06 Spectrum Fiber Service - Sta #6</t>
  </si>
  <si>
    <t>GEN-LG-6751-B06 Bldg/Prop. Maint. - Adm. Bldg</t>
  </si>
  <si>
    <t>GEN-LG-6751-B08 Bldg &amp; Property Maint.  - Education Bldg</t>
  </si>
  <si>
    <t>GEN-LG-6751-B10 Bldg/Prop. Maint. - Warehouse</t>
  </si>
  <si>
    <t>GEN-LG-6751-S01 Bldg/Prop. Maint. - Station #1</t>
  </si>
  <si>
    <t>GEN-LG-6751-S02 Bldg/Prop. Maint. - Station #2</t>
  </si>
  <si>
    <t>GEN-LG-6751-S03 Bldg/Prop. Maint. - Station #3</t>
  </si>
  <si>
    <t>GEN-LG-6751-S04 Bldg/Prop. Maint. - Station #4</t>
  </si>
  <si>
    <t>GEN-LG-6751-S05 Bldg/Prop. Maint. - Station #5</t>
  </si>
  <si>
    <t>GEN-LG-6751-S06 Bldg/Prop. Maint. - Station #6</t>
  </si>
  <si>
    <t>GEN-LG-6751-S08 Bldg/Prop. Maint. - Station #8</t>
  </si>
  <si>
    <t>GEN-LG-6751-ST7 Bldg/Prop. Maint. - Station #7 Temp</t>
  </si>
  <si>
    <t>GEN-LG-6751-T05 Bldg/Prop. Maint. - Tng Field</t>
  </si>
  <si>
    <t>GEN-LG-6752-B10 Overhead Doors - Warehouse</t>
  </si>
  <si>
    <t>GEN-LG-6752-S01 Overhead Doors - Station #1</t>
  </si>
  <si>
    <t>GEN-LG-6752-S02 Overhead Doors - Station #2</t>
  </si>
  <si>
    <t>GEN-LG-6752-S03 Overhead Doors - Station #3</t>
  </si>
  <si>
    <t>GEN-LG-6752-S04 Overhead Doors - Station #4</t>
  </si>
  <si>
    <t>GEN-LG-6752-S05 Overhead Doors - Station #5</t>
  </si>
  <si>
    <t>GEN-LG-6752-S06 Overhead Doors - Station #6</t>
  </si>
  <si>
    <t>GEN-LG-6752-S08 Overhead Doors - Station #8</t>
  </si>
  <si>
    <t>GEN-LG-6752-T05 Overhead Doors - Training Field</t>
  </si>
  <si>
    <t>GEN-LG-6753-B06 Fire Alarms - Admin Bldg</t>
  </si>
  <si>
    <t>GEN-LG-6753-B08 Fire Alarm Systems  - Education Bldg</t>
  </si>
  <si>
    <t>GEN-LG-6753-B10 Fire Alarms - Warehouse</t>
  </si>
  <si>
    <t>GEN-LG-6753-S01 Fire Alarms - Station #1</t>
  </si>
  <si>
    <t>GEN-LG-6753-S02 Fire Alarms - Station #2</t>
  </si>
  <si>
    <t>GEN-LG-6753-S03 Fire Alarms - Station #3</t>
  </si>
  <si>
    <t>GEN-LG-6753-S04 Fire Alarms - Station #4</t>
  </si>
  <si>
    <t>GEN-LG-6753-S05 Fire Alarms - Station #5</t>
  </si>
  <si>
    <t>GEN-LG-6753-S06 Fire Alarms - Station #6</t>
  </si>
  <si>
    <t>GEN-LG-6754-000 HVAC - General Contingency</t>
  </si>
  <si>
    <t>GEN-LG-6754-B06 HVAC - Admin Bldg</t>
  </si>
  <si>
    <t>GEN-LG-6754-B08 HVAC  - Education Bldg</t>
  </si>
  <si>
    <t>GEN-LG-6754-B10 HVAC  - Warehouse</t>
  </si>
  <si>
    <t>GEN-LG-6754-S01 HVAC - Station #1</t>
  </si>
  <si>
    <t>GEN-LG-6754-S02 HVAC - Station #2</t>
  </si>
  <si>
    <t>GEN-LG-6754-S03 HVAC - Station #3</t>
  </si>
  <si>
    <t>GEN-LG-6754-S04 HVAC - Station #4</t>
  </si>
  <si>
    <t>GEN-LG-6754-S05 HVAC - Station #5</t>
  </si>
  <si>
    <t>GEN-LG-6754-S06 HVAC - Station #6</t>
  </si>
  <si>
    <t>GEN-LG-6754-S08 HVAC - Station #8</t>
  </si>
  <si>
    <t>GEN-LG-6754-ST7 HVAC - Station #7 Temp</t>
  </si>
  <si>
    <t>GEN-LG-6755-000 Plumbing - Contingency</t>
  </si>
  <si>
    <t>GEN-LG-6755-S08 Plumbing - Station 8</t>
  </si>
  <si>
    <t>GEN-LG-6755-ST7 Plumbing - Station 7 Temp</t>
  </si>
  <si>
    <t>GEN-LG-6756-B06 Elevators - Admin Bldg</t>
  </si>
  <si>
    <t>GEN-LG-6756-B08 Elevator - Education Bldg</t>
  </si>
  <si>
    <t>GEN-LG-6757-B06 Generators - Admin Bldg</t>
  </si>
  <si>
    <t>GEN-LG-6757-S01 Generators - Station #1</t>
  </si>
  <si>
    <t>GEN-LG-6757-S02 Generators - Station #2</t>
  </si>
  <si>
    <t>GEN-LG-6757-S03 Generators - Station #3</t>
  </si>
  <si>
    <t>GEN-LG-6757-S04 Generators - Station #4</t>
  </si>
  <si>
    <t>GEN-LG-6757-S05 Generators - Station #5</t>
  </si>
  <si>
    <t>GEN-LG-6757-S06 Generators - Station #6</t>
  </si>
  <si>
    <t>GEN-LG-6771-B06 Groundkeeping - Admin Bldg</t>
  </si>
  <si>
    <t>GEN-LG-6771-B08 Groundkeeping - Education Bldg</t>
  </si>
  <si>
    <t>GEN-LG-6771-B10 Groundkeeping  - Warehouse</t>
  </si>
  <si>
    <t>GEN-LG-6771-S01 Groundkeeping - Station #1</t>
  </si>
  <si>
    <t>GEN-LG-6771-S02 Groundkeeping - Station #2</t>
  </si>
  <si>
    <t>GEN-LG-6771-S03 Groundkeeping - Station #3</t>
  </si>
  <si>
    <t>GEN-LG-6771-S04 Groundkeeping - Station #4</t>
  </si>
  <si>
    <t>GEN-LG-6771-S05 Groundkeeping - Station #5</t>
  </si>
  <si>
    <t>GEN-LG-6771-S06 Groundkeeping - Station #6</t>
  </si>
  <si>
    <t>GEN-LG-6771-T05 Groundkeeping - Tng Field</t>
  </si>
  <si>
    <t>GEN-LG-6772-B06 Janitorial Services - Adm. Bldg</t>
  </si>
  <si>
    <t>GEN-LG-6772-B08 Janitorial Cleaning Services - Education Bldg</t>
  </si>
  <si>
    <t>GEN-LG-6772-B10 Janitorial Services - Warehouse</t>
  </si>
  <si>
    <t>GEN-LG-6774-B06 Pest Control - Admin Bldg</t>
  </si>
  <si>
    <t>GEN-LG-6774-B08 Pest Control - Education Bldg</t>
  </si>
  <si>
    <t>GEN-LG-6774-B10 Pest Control - Warehouse</t>
  </si>
  <si>
    <t>GEN-LG-6774-S01 Pest Control - Station #1</t>
  </si>
  <si>
    <t>GEN-LG-6774-S02 Pest Control - Station #2</t>
  </si>
  <si>
    <t>GEN-LG-6774-S03 Pest Control - Station #3</t>
  </si>
  <si>
    <t>GEN-LG-6774-S04 Pest Control - Station #4</t>
  </si>
  <si>
    <t>GEN-LG-6774-S05 Pest Control - Station #5</t>
  </si>
  <si>
    <t>GEN-LG-6774-S06 Pest Control - Station #6</t>
  </si>
  <si>
    <t>GEN-LG-6774-S08 Pest Control - Station #8</t>
  </si>
  <si>
    <t>GEN-LG-6774-ST7 Pest Control - Station #7 Temp</t>
  </si>
  <si>
    <t>GEN-LG-6774-T05 Pest Control - Tng Field</t>
  </si>
  <si>
    <t>GEN-LG-7640-000 Electronic &amp; Comm. Equipment</t>
  </si>
  <si>
    <t>GEN-LG-7654-000 Misc. Tools &amp; Equipment</t>
  </si>
  <si>
    <t>GEN-LG-7660-000 Office Equipment (F&amp;F)</t>
  </si>
  <si>
    <t>GEN-LG-7660-B06 Office Equipment (F&amp;F) - Admin Bldg</t>
  </si>
  <si>
    <t>GEN-LG-7660-B08 Office Equipment (F&amp;F) - CEC Building</t>
  </si>
  <si>
    <t>GEN-LG-7660-B10 Office Equipment (F&amp;F) - Warehouse</t>
  </si>
  <si>
    <t>GEN-LG-7660-S01 Office Equipment (F&amp;F) - Station 1</t>
  </si>
  <si>
    <t>GEN-LG-7660-S02 Office Equipment (F&amp;F) - Station 2</t>
  </si>
  <si>
    <t>GEN-LG-7660-S03 Office Equipment (F&amp;F) - Station 3</t>
  </si>
  <si>
    <t>GEN-LG-7660-S04 Office Equipment (F&amp;F) - Station 4</t>
  </si>
  <si>
    <t>GEN-LG-7660-S05 Office Equipment (F&amp;F) - Station 5</t>
  </si>
  <si>
    <t>GEN-LG-7660-S06 Office Equipment (F&amp;F) - Station 6</t>
  </si>
  <si>
    <t>GEN-LG-7660-S08 Office Equipment (F&amp;F) - Station 8</t>
  </si>
  <si>
    <t>GEN-LG-7660-ST7 Office Equipment (F&amp;F) - Station 7 Temp</t>
  </si>
  <si>
    <t>GEN-LG-7660-T05 Office Equipment (F&amp;F) - Tng Field</t>
  </si>
  <si>
    <t>GEN-OP-5010-000 Salaries</t>
  </si>
  <si>
    <t>GEN-OP-5012-000 Salary Expense - Overtime</t>
  </si>
  <si>
    <t>GEN-OP-5013-000 Salary Expense - Leave payout</t>
  </si>
  <si>
    <t>GEN-OP-5016-000 Salary Expense - Double Overtime</t>
  </si>
  <si>
    <t>GEN-OP-5017-000 Salary Expense - Disaster Related Overtime</t>
  </si>
  <si>
    <t>GEN-OP-5021-000 FICA Tax</t>
  </si>
  <si>
    <t>GEN-OP-5022-000 Medicare Tax</t>
  </si>
  <si>
    <t>GEN-OP-5023-000 SUTA Tax</t>
  </si>
  <si>
    <t>GEN-OP-5026-000 HR Administration Expense</t>
  </si>
  <si>
    <t>GEN-OP-5110-000 Workers Comp. Insurance</t>
  </si>
  <si>
    <t>GEN-OP-5120-000 Retirement Plan</t>
  </si>
  <si>
    <t>GEN-OP-5121-000 Retirement Plan - 457 401a Contributions</t>
  </si>
  <si>
    <t>GEN-OP-5130-000 Health Insurance (&amp; Dental FY2018)</t>
  </si>
  <si>
    <t>GEN-OP-5131-000 Dental &amp; Vision Insurance</t>
  </si>
  <si>
    <t>GEN-OP-5132-000 Section 125 Contributions</t>
  </si>
  <si>
    <t>GEN-OP-5135-000 Employee Assistance Program</t>
  </si>
  <si>
    <t>GEN-OP-5140-000 Disability Insurance</t>
  </si>
  <si>
    <t>GEN-OP-5150-000 AD&amp;D and Life Insurance</t>
  </si>
  <si>
    <t>GEN-OP-5230-000 Small Equipment (FIRE)</t>
  </si>
  <si>
    <t>GEN-OP-5241-000 EMS Consumables</t>
  </si>
  <si>
    <t>GEN-OP-5242-000 EMS Medications</t>
  </si>
  <si>
    <t>GEN-OP-5243-000 EMS Services</t>
  </si>
  <si>
    <t>GEN-OP-5244-000 EMS Equipment and Maintenance</t>
  </si>
  <si>
    <t>GEN-OP-5245-000 Rehab Supplies</t>
  </si>
  <si>
    <t>GEN-OP-5246-000 EMS Special Services</t>
  </si>
  <si>
    <t>GEN-OP-5252-000 Foam Supply</t>
  </si>
  <si>
    <t>GEN-OP-5260-000 Unplanned Natural or Manmade Event</t>
  </si>
  <si>
    <t>GEN-OP-5261-000 Station Safety Supplies</t>
  </si>
  <si>
    <t>GEN-OP-5262-000 Decontamination Supplies and Equipment</t>
  </si>
  <si>
    <t>GEN-OP-5311-000 General System &amp; Equip. Maint.</t>
  </si>
  <si>
    <t>GEN-OP-5313-000 Fire Extinguishers</t>
  </si>
  <si>
    <t>GEN-OP-5314-000 Gas Monitoring Equipment</t>
  </si>
  <si>
    <t>GEN-OP-5315-000 Hose Testing</t>
  </si>
  <si>
    <t>GEN-OP-5344-000 MDC Access Fees</t>
  </si>
  <si>
    <t>GEN-OP-5353-000 Trunked Radio User Fee</t>
  </si>
  <si>
    <t>GEN-OP-5402-000 Fleet Technician Services</t>
  </si>
  <si>
    <t>GEN-OP-5420-000 Fuel &amp; Lubricants</t>
  </si>
  <si>
    <t>GEN-OP-5440-000 Misc. Parts &amp; Equipment</t>
  </si>
  <si>
    <t>GEN-OP-5510-000 FLEET:  NON-CLASSIFIED</t>
  </si>
  <si>
    <t>GEN-OP-5510-027 Trailer - Technical Rescue #027</t>
  </si>
  <si>
    <t>GEN-OP-5510-074 Trailer - 2011 Air &amp; Light #074</t>
  </si>
  <si>
    <t>GEN-OP-5510-161 '18 Top Hat 16' Trailer</t>
  </si>
  <si>
    <t>GEN-OP-5510-775 '18 Polaris UTV #775</t>
  </si>
  <si>
    <t>GEN-OP-5520-000 FLEET:  ENGINES (TYPE 1-3)</t>
  </si>
  <si>
    <t>GEN-OP-5520-012 2021 Ferrara MVP 1000 Pumper #012</t>
  </si>
  <si>
    <t>GEN-OP-5520-013 2021 Ferrara MVP 1000 Pumper #013</t>
  </si>
  <si>
    <t>GEN-OP-5520-083 2015 Pierce Pumper #083</t>
  </si>
  <si>
    <t>GEN-OP-5520-456 2006 Pierce Quantum #456</t>
  </si>
  <si>
    <t>GEN-OP-5520-494 2018 Pierce Enforcer Pumper #494</t>
  </si>
  <si>
    <t>GEN-OP-5520-561 2005 Pierce Arrow #561</t>
  </si>
  <si>
    <t>GEN-OP-5520-563 2012 Pierce Arrow #563</t>
  </si>
  <si>
    <t>GEN-OP-5520-583 2018 Pierce FXP Pumper #583</t>
  </si>
  <si>
    <t>GEN-OP-5520-812 2007 Pierce Quantum #812</t>
  </si>
  <si>
    <t>GEN-OP-5530-000 FLEET:  RESCUES / AERIALS</t>
  </si>
  <si>
    <t>GEN-OP-5530-001 Rescues/Aerials On Order</t>
  </si>
  <si>
    <t>GEN-OP-5530-038 2016 Pierce Aerial #038</t>
  </si>
  <si>
    <t>GEN-OP-5530-123 '23 Pierce Aerial VIN#123</t>
  </si>
  <si>
    <t>GEN-OP-5530-936 2019 Ferrara Quint HD #936</t>
  </si>
  <si>
    <t>GEN-OP-5540-000 FLEET:  ENGINES (TYPE 4-6)</t>
  </si>
  <si>
    <t>GEN-OP-5540-112 2012 Ford F550 #112 (BT211)</t>
  </si>
  <si>
    <t>GEN-OP-5540-378 2015 Ford F550 #378 (BT241)</t>
  </si>
  <si>
    <t>GEN-OP-5540-456 11 Ford F550 #456 (BT 235)</t>
  </si>
  <si>
    <t>GEN-OP-5540-507 2018 F-550 #507 (BT231)</t>
  </si>
  <si>
    <t>GEN-OP-5540-739 2022 Ford F550 - BFX Brush Truck #739</t>
  </si>
  <si>
    <t>GEN-OP-5550-313 1997 Freightliner #313</t>
  </si>
  <si>
    <t>GEN-OP-5560-000 FLEET:  STAFF/COMMAND</t>
  </si>
  <si>
    <t>GEN-OP-5560-001 Fleet Staff/Command On Order</t>
  </si>
  <si>
    <t>GEN-OP-5560-024 2007 Ford F150 #024</t>
  </si>
  <si>
    <t>GEN-OP-5560-198 '23 Chevy Tahoe VIN#198</t>
  </si>
  <si>
    <t>GEN-OP-5560-221 '18 Ford F250  #221 (Safety 201)</t>
  </si>
  <si>
    <t>GEN-OP-5560-225 '18 Ford F250  #225 (FTO201)</t>
  </si>
  <si>
    <t>GEN-OP-5560-226 '18 Ford F250  #226 (FTO202)</t>
  </si>
  <si>
    <t>GEN-OP-5560-227 '18 Ford F250  #227 (RRO)</t>
  </si>
  <si>
    <t>GEN-OP-5560-228 '18 Ford F250  #228 (B203)</t>
  </si>
  <si>
    <t>GEN-OP-5560-285 '19 Ford F250 #285</t>
  </si>
  <si>
    <t>GEN-OP-5560-305 '18 Ford Transit Van #305</t>
  </si>
  <si>
    <t>GEN-OP-5560-306 '18 Ford Transit Van #306</t>
  </si>
  <si>
    <t>GEN-OP-5560-377 '23 Chevy Tahoe VIN#377</t>
  </si>
  <si>
    <t>GEN-OP-5560-434 '23 Chevy Tahoe VIN#434</t>
  </si>
  <si>
    <t>GEN-OP-5560-549 2016 Ford C Max Hybrid #549</t>
  </si>
  <si>
    <t>GEN-OP-5560-644 '15 Ford F250, VIN #644 (B-201)</t>
  </si>
  <si>
    <t>GEN-OP-5560-649 '23 Chevy Tahoe VIN#649</t>
  </si>
  <si>
    <t>GEN-OP-5560-682 '23 Chevy Tahoe VIN#682</t>
  </si>
  <si>
    <t>GEN-OP-5560-713 '18 Ford C Max Hybrid #713</t>
  </si>
  <si>
    <t>GEN-OP-5560-751 2014 Ford Expedition #751 (C-202)</t>
  </si>
  <si>
    <t>GEN-OP-5570-000 FLEET:  SQUADS &amp; AMBS</t>
  </si>
  <si>
    <t>GEN-OP-5570-001 Squads &amp; Ambs On Order</t>
  </si>
  <si>
    <t>GEN-OP-5570-141 '17 Road Rescue Amb #141  Medic 280</t>
  </si>
  <si>
    <t>GEN-OP-5570-222 '18 Ford F250  #222 (SQ211)</t>
  </si>
  <si>
    <t>GEN-OP-5570-223 '18 Ford F250  #223 (SQ241)</t>
  </si>
  <si>
    <t>GEN-OP-5570-690 '17 Wheeled Coach Amb #690  Medic 241</t>
  </si>
  <si>
    <t>GEN-OP-5570-802 '17 Road Rescue Amb #802  Medic 290 Sold Dec 2021</t>
  </si>
  <si>
    <t>GEN-OP-5570-867 '21 Frazer Ambulance VIN #867</t>
  </si>
  <si>
    <t>GEN-OP-5570-868 '21 Frazer Ambulance VIN #868</t>
  </si>
  <si>
    <t>GEN-OP-5570-889 2021 Frazer Ambulance VIN #889</t>
  </si>
  <si>
    <t>GEN-OP-5570-930 '23 GMC Sierra3500 HD VIN#930</t>
  </si>
  <si>
    <t>GEN-OP-5570-947 '19 Frazer Ambulance #947</t>
  </si>
  <si>
    <t>GEN-OP-5570-955 '17 Wheeled Coach Amb #955  Medic 211</t>
  </si>
  <si>
    <t>GEN-OP-5570-956 '17 Wheeled Coach Amb #956  Medic 231</t>
  </si>
  <si>
    <t>GEN-OP-5570-A48 '19 Frazer Ambulance #948</t>
  </si>
  <si>
    <t>GEN-OP-5570-F24 '18 Ford F250  #224 (SQ215)</t>
  </si>
  <si>
    <t>GEN-OP-5602-000 SCBA Equipment</t>
  </si>
  <si>
    <t>GEN-OP-5603-000 SCBA Maintenance and Testing</t>
  </si>
  <si>
    <t>GEN-OP-5611-000 New Structural PPE</t>
  </si>
  <si>
    <t>GEN-OP-5612-000 Replacement Structural PPE</t>
  </si>
  <si>
    <t>GEN-OP-5614-000 Isolation PPE</t>
  </si>
  <si>
    <t>GEN-OP-5620-000 Testing and General Maintenance PPE</t>
  </si>
  <si>
    <t>GEN-OP-5631-000 New Wildland PPE</t>
  </si>
  <si>
    <t>GEN-OP-5632-000 Replacement Wildland PPE</t>
  </si>
  <si>
    <t>GEN-OP-5633-000 Repairs - Wildland PPE</t>
  </si>
  <si>
    <t>GEN-OP-5634-000 New Water Gear</t>
  </si>
  <si>
    <t>GEN-OP-5635-000 Replacement Water Gear</t>
  </si>
  <si>
    <t>GEN-OP-5640-000 Uniforms</t>
  </si>
  <si>
    <t>GEN-OP-7640-000 Electronic &amp; Comm. Equipment</t>
  </si>
  <si>
    <t>GEN-PR-5010-000 Salaries</t>
  </si>
  <si>
    <t>GEN-PR-5012-000 Salary Expense - Overtime</t>
  </si>
  <si>
    <t>GEN-PR-5013-000 Salary Expense - Leave payout</t>
  </si>
  <si>
    <t>GEN-PR-5021-000 FICA Tax</t>
  </si>
  <si>
    <t>GEN-PR-5022-000 Medicare Tax</t>
  </si>
  <si>
    <t>GEN-PR-5023-000 SUTA Tax</t>
  </si>
  <si>
    <t>GEN-PR-5026-000 HR Administration Expense</t>
  </si>
  <si>
    <t>GEN-PR-5110-000 Workers Comp. Insurance</t>
  </si>
  <si>
    <t>GEN-PR-5120-000 Retirement Plan</t>
  </si>
  <si>
    <t>GEN-PR-5121-000 Retirement Plan - 457 401a Contributions</t>
  </si>
  <si>
    <t>GEN-PR-5130-000 Health Insurance (&amp; Dental FY2018)</t>
  </si>
  <si>
    <t>GEN-PR-5131-000 Dental &amp; Vision Insurance</t>
  </si>
  <si>
    <t>GEN-PR-5132-000 Section 125 Contributions</t>
  </si>
  <si>
    <t>GEN-PR-5135-000 Employee Assistance Program</t>
  </si>
  <si>
    <t>GEN-PR-5140-000 Disability Insurance</t>
  </si>
  <si>
    <t>GEN-PR-5150-000 AD&amp;D and Life Insurance</t>
  </si>
  <si>
    <t>GEN-PR-5230-000 Small Equipment</t>
  </si>
  <si>
    <t>GEN-PR-5420-000 Fuel &amp; Lubricants</t>
  </si>
  <si>
    <t>GEN-PR-5510-190 Trailer - Fire Safety House #190</t>
  </si>
  <si>
    <t>GEN-PR-5510-356 Trailer - Clown Program #356</t>
  </si>
  <si>
    <t>GEN-PR-5560-000 FLEET:  STAFF/COMMAND</t>
  </si>
  <si>
    <t>GEN-PR-5560-137 2016 Ford F150 #137</t>
  </si>
  <si>
    <t>GEN-PR-5560-138 2016 Ford F150 #138</t>
  </si>
  <si>
    <t>GEN-PR-5560-139 2016 Ford F150 #139</t>
  </si>
  <si>
    <t>GEN-PR-5560-229 '18 Ford F250 #229</t>
  </si>
  <si>
    <t>GEN-PR-5560-548 2016 Ford C Max Hybrid #548</t>
  </si>
  <si>
    <t>GEN-PR-5560-570 '18 Ford C Max Hybrid #570</t>
  </si>
  <si>
    <t>GEN-PR-5560-755 '19 Ford F250 #755</t>
  </si>
  <si>
    <t>GEN-PR-5560-924 1996 Ford Super Duty #924</t>
  </si>
  <si>
    <t>GEN-PR-5640-000 Uniforms</t>
  </si>
  <si>
    <t>GEN-PR-5810-000 Training Conference &amp; CEU</t>
  </si>
  <si>
    <t>GEN-PR-5820-000 Training Manuals &amp; Books</t>
  </si>
  <si>
    <t>GEN-PR-5851-000 Per Diem - Travel Training</t>
  </si>
  <si>
    <t>GEN-PR-5852-000 Lodging - Training Travel</t>
  </si>
  <si>
    <t>GEN-PR-5853-000 Meals - Training Travel</t>
  </si>
  <si>
    <t>GEN-PR-5854-000 Air Fare - Training Travel</t>
  </si>
  <si>
    <t>GEN-PR-5855-000 Mileage/Rental Car - Training Travel</t>
  </si>
  <si>
    <t>GEN-PR-5880-000 Certification Fees</t>
  </si>
  <si>
    <t>GEN-PR-5910-000 Fire Protection / Supply &amp; Materials</t>
  </si>
  <si>
    <t>GEN-PR-5911-000 Community Outreach/PR Programs</t>
  </si>
  <si>
    <t>GEN-PR-6122-000 Dues and Memberships</t>
  </si>
  <si>
    <t>GEN-PR-6642-000 Miscellaneous Prof. Services</t>
  </si>
  <si>
    <t>GEN-TR-5010-000 Salaries</t>
  </si>
  <si>
    <t>GEN-TR-5011-000 Salary Expense - Reimbursement</t>
  </si>
  <si>
    <t>GEN-TR-5012-000 Salary Expense - Overtime</t>
  </si>
  <si>
    <t>GEN-TR-5013-000 Salary Expense - Leave payout</t>
  </si>
  <si>
    <t>GEN-TR-5017-000 Salary Expense - Disaster Related Overtime</t>
  </si>
  <si>
    <t>GEN-TR-5021-000 FICA Tax</t>
  </si>
  <si>
    <t>GEN-TR-5022-000 Medicare Tax</t>
  </si>
  <si>
    <t>GEN-TR-5023-000 SUTA Tax</t>
  </si>
  <si>
    <t>GEN-TR-5026-000 HR Administration Expense</t>
  </si>
  <si>
    <t>GEN-TR-5110-000 Workers Comp. Insurance</t>
  </si>
  <si>
    <t>GEN-TR-5120-000 Retirement Plan</t>
  </si>
  <si>
    <t>GEN-TR-5121-000 Retirement Plan - 457 401a Contributions</t>
  </si>
  <si>
    <t>GEN-TR-5130-000 Health Insurance (&amp; Dental FY2018)</t>
  </si>
  <si>
    <t>GEN-TR-5131-000 Dental &amp; Vision Insurance</t>
  </si>
  <si>
    <t>GEN-TR-5132-000 Section 125 Contributions</t>
  </si>
  <si>
    <t>GEN-TR-5135-000 Employee Assistance Program</t>
  </si>
  <si>
    <t>GEN-TR-5140-000 Disability Insurance</t>
  </si>
  <si>
    <t>GEN-TR-5150-000 AD&amp;D and Life Insurance</t>
  </si>
  <si>
    <t>GEN-TR-5171-000 Fitness &amp; Physical Exams</t>
  </si>
  <si>
    <t>GEN-TR-5172-000 Behavioral Health</t>
  </si>
  <si>
    <t>GEN-TR-5173-000 Nutrition</t>
  </si>
  <si>
    <t>GEN-TR-5174-000 Fitness Equipment</t>
  </si>
  <si>
    <t>GEN-TR-5175-000 Health &amp; Wellness Books</t>
  </si>
  <si>
    <t>GEN-TR-5176-000 CPAT Equipment</t>
  </si>
  <si>
    <t>GEN-TR-5181-000 Job Related Immunization Program</t>
  </si>
  <si>
    <t>GEN-TR-5245-000 Rehab Supplies</t>
  </si>
  <si>
    <t>GEN-TR-5261-000 Station Safety Supplies</t>
  </si>
  <si>
    <t>GEN-TR-5602-000 SCBA Equipment</t>
  </si>
  <si>
    <t>GEN-TR-5611-000 New Structural PPE</t>
  </si>
  <si>
    <t>GEN-TR-5640-000 Uniforms</t>
  </si>
  <si>
    <t>GEN-TR-5780-000 Intern program Stipend</t>
  </si>
  <si>
    <t>GEN-TR-5811-000 Fire/Rescue Tng. Conference &amp; CEU</t>
  </si>
  <si>
    <t>GEN-TR-5812-000 EMS Tng. Conference &amp; CEU</t>
  </si>
  <si>
    <t>GEN-TR-5813-000 Other Training Conference &amp; CEU</t>
  </si>
  <si>
    <t>GEN-TR-5821-000 Fire/Rescue Training Manuals &amp; Books</t>
  </si>
  <si>
    <t>GEN-TR-5822-000 EMS Training Manual &amp; Books</t>
  </si>
  <si>
    <t>GEN-TR-5824-000 EMS Ed. Training Manuals &amp; Books</t>
  </si>
  <si>
    <t>GEN-TR-5831-000 Fire/Rescue Training Equipment</t>
  </si>
  <si>
    <t>GEN-TR-5832-000 EMS Training Equipment</t>
  </si>
  <si>
    <t>GEN-TR-5834-000 EMS Ed. Training Equipment</t>
  </si>
  <si>
    <t>GEN-TR-5841-000 Fire/Rescue Training Supplies</t>
  </si>
  <si>
    <t>GEN-TR-5842-000 EMS Ops. Training Supplies</t>
  </si>
  <si>
    <t>GEN-TR-5843-000 Other Training Supplies</t>
  </si>
  <si>
    <t>GEN-TR-5851-000 Per Diem - Travel Training</t>
  </si>
  <si>
    <t>GEN-TR-5852-000 Lodging - Travel Training</t>
  </si>
  <si>
    <t>GEN-TR-5854-000 Air Fare - Travel Training</t>
  </si>
  <si>
    <t>GEN-TR-5855-000 Mileage/Rental Car - Travel Training</t>
  </si>
  <si>
    <t>GEN-TR-5860-000 EMS Ed. Licensing and Regulations Fees</t>
  </si>
  <si>
    <t>GEN-TR-5880-000 Certification Fees</t>
  </si>
  <si>
    <t>GEN-TR-5881-000 EMS Ed. Certification Fees</t>
  </si>
  <si>
    <t>GEN-TR-5891-000 Cadet Program Supplies and Equipment</t>
  </si>
  <si>
    <t>GEN-TR-6122-000 Dues and Membership Fees</t>
  </si>
  <si>
    <t>GEN-TR-6645-000 Instructional Services</t>
  </si>
  <si>
    <t>RGR-00-8920-000 Transfer out</t>
  </si>
  <si>
    <t>RGR-RG-4210-Z01 Grant Income - Georgetown Fire Department</t>
  </si>
  <si>
    <t>RGR-RG-4210-Z02 Grant Income - Hutto Fire Rescue - WCESD#3</t>
  </si>
  <si>
    <t>RGR-RG-4210-Z04 Grant Income - Jarrell Fire Department - WCESD#5</t>
  </si>
  <si>
    <t>RGR-RG-4212-Z01 Grant Match - Georgetown Fire Department</t>
  </si>
  <si>
    <t>RGR-RG-4212-Z02 Grant Match - Hutto Fire Rescue - WCESD#3</t>
  </si>
  <si>
    <t>RGR-RG-4212-Z04 Grant Match - Jarrell Fire Department - WCESD#5</t>
  </si>
  <si>
    <t>RGR-RG-5182-Z01 Initial Physical Exam - Georgetown Fire Department</t>
  </si>
  <si>
    <t>RGR-RG-5182-Z02 Initial Physical Exam - Hutto Fire Rescue - WCESD#3</t>
  </si>
  <si>
    <t>RGR-RG-5182-Z04 Initial Physical Exam - Jarrell Fire Department - WCESD#5</t>
  </si>
  <si>
    <t>Budget Line</t>
  </si>
  <si>
    <t>Fund Summary Rollup</t>
  </si>
  <si>
    <t>Program</t>
  </si>
  <si>
    <t>Sub Program</t>
  </si>
  <si>
    <t>Fund</t>
  </si>
  <si>
    <t>5200 Supply &amp; Material Mgmt</t>
  </si>
  <si>
    <t>None</t>
  </si>
  <si>
    <t>6200 Administrative Services</t>
  </si>
  <si>
    <t>6630 Public Relations</t>
  </si>
  <si>
    <t>6710 Utilities</t>
  </si>
  <si>
    <t>6750 Maintenance</t>
  </si>
  <si>
    <t>6770 Services</t>
  </si>
  <si>
    <t>6999 Management Expense</t>
  </si>
  <si>
    <t>7600 Non Capital Equipment</t>
  </si>
  <si>
    <t>Other Financing Sources and Uses</t>
  </si>
  <si>
    <t>General and Administrative</t>
  </si>
  <si>
    <t>5000 Payroll Expenses</t>
  </si>
  <si>
    <t>5100 Employee Benefits</t>
  </si>
  <si>
    <t>5600 PPE/Uniform</t>
  </si>
  <si>
    <t>5700 Recruiting &amp; Retention</t>
  </si>
  <si>
    <t>5800 Training Program</t>
  </si>
  <si>
    <t>6360 Staff - General Business Travel</t>
  </si>
  <si>
    <t>Training</t>
  </si>
  <si>
    <t>6100 Dues &amp; Subscriptions</t>
  </si>
  <si>
    <t>6310 Commissioners</t>
  </si>
  <si>
    <t>6320 Commissioners - Travel</t>
  </si>
  <si>
    <t>6610 Legal Counsel</t>
  </si>
  <si>
    <t>6620 Financial Services</t>
  </si>
  <si>
    <t>6640 Other Professional Services</t>
  </si>
  <si>
    <t>Debt Service</t>
  </si>
  <si>
    <t>7310 Lease/Loan Principal Payments</t>
  </si>
  <si>
    <t>7320 Lease/Loan Interest Payments</t>
  </si>
  <si>
    <t>5310 Systems &amp; Equipment Maintenance</t>
  </si>
  <si>
    <t>5340 Communications Systems</t>
  </si>
  <si>
    <t>5350 Dispatch and Access Fees</t>
  </si>
  <si>
    <t>5400 Fleet Operations</t>
  </si>
  <si>
    <t>FLEET: NON-CLASSIFIED</t>
  </si>
  <si>
    <t>5500 Fleet Maintenance</t>
  </si>
  <si>
    <t>FLEET: STAFF/COMMAND</t>
  </si>
  <si>
    <t>6770 services</t>
  </si>
  <si>
    <t>Operations</t>
  </si>
  <si>
    <t>5201 Supply &amp; Material Mgmt</t>
  </si>
  <si>
    <t xml:space="preserve"> FLEET: NON-CLASSIFIED</t>
  </si>
  <si>
    <t>FLEET: ENGINES (TYPE 1-3)</t>
  </si>
  <si>
    <t>FLEET: RESCUES/AERIALS)</t>
  </si>
  <si>
    <t>FLEET:ENGINES (TYPE 4-6)</t>
  </si>
  <si>
    <t>FLEET: TENDERS</t>
  </si>
  <si>
    <t>FLEET: SQUADS &amp; AMBS</t>
  </si>
  <si>
    <t>PERSONAL PROTECTION EQUIPMENT</t>
  </si>
  <si>
    <t>WILDLAND PPE</t>
  </si>
  <si>
    <t>Community Risk Reduction</t>
  </si>
  <si>
    <t>Fleet:  Non-Classified</t>
  </si>
  <si>
    <t>5900 Public Education/Outreach</t>
  </si>
  <si>
    <t>5170 Wellness Program</t>
  </si>
  <si>
    <t>Personal protection Equipment</t>
  </si>
  <si>
    <t>TRAINING CONFERENCE &amp; CEU</t>
  </si>
  <si>
    <t>TRAINING MANUALS &amp; BOOKS</t>
  </si>
  <si>
    <t>TRAINING EQUIPMENT</t>
  </si>
  <si>
    <t>GEN</t>
  </si>
  <si>
    <t>GEN-LG-6752-000 Overhead Doors - General Contingency</t>
  </si>
  <si>
    <t>GEN-LG-6753-000 Fire Alarms - General Contingency</t>
  </si>
  <si>
    <t>GEN-LG-6757-000 Generators - General Contingency</t>
  </si>
  <si>
    <t>GEN-LG-6771-000 Groundskeeping - General Contingency</t>
  </si>
  <si>
    <t>GEN-OP-5520-782 2024 Spartan S-180 #782</t>
  </si>
  <si>
    <t>GEN-OP-5520-783 2024 Spartan S-180 #783</t>
  </si>
  <si>
    <t>Row Labels</t>
  </si>
  <si>
    <t>(blank)</t>
  </si>
  <si>
    <t>Grand Total</t>
  </si>
  <si>
    <t>GEN-LG-6712-973 Gas FM973 Location</t>
  </si>
  <si>
    <t>GEN-LG-6714-973 Garbage Disposal FM973 Location</t>
  </si>
  <si>
    <t>GEN-LG-6751-973 Bldg/Prop. Maint. FM973 Location</t>
  </si>
  <si>
    <t>GEN-LG-6754-973 HVAC - FM973 Location</t>
  </si>
  <si>
    <t>GEN-LG-7660-973 Office Equipment (F&amp;F) - FM973 Location</t>
  </si>
  <si>
    <t>GEN-LG-6713-973 Water/Wastewater FM973 Location</t>
  </si>
  <si>
    <t>GEN-LG-6751-000 Bldg/Prop. Maint. – General Contingency</t>
  </si>
  <si>
    <t>GEN-LG-6771-973 Groundskeeping FM973 Location</t>
  </si>
  <si>
    <t>GEN-LG-6774-973 Pest Control FM973 Location</t>
  </si>
  <si>
    <t>GEN-LG-6711-S08 Electricity - Station #8</t>
  </si>
  <si>
    <t>FY23 End of Year Estimate</t>
  </si>
  <si>
    <t>Category</t>
  </si>
  <si>
    <t>Sub Category</t>
  </si>
  <si>
    <t>Revenue</t>
  </si>
  <si>
    <t>Other Revenue</t>
  </si>
  <si>
    <t>FP&amp;S Grant Revenue</t>
  </si>
  <si>
    <t>FP&amp;S Grant Program Exp</t>
  </si>
  <si>
    <t>Other Sources and Uses</t>
  </si>
  <si>
    <t>Expense</t>
  </si>
  <si>
    <t>Operational Expenditures</t>
  </si>
  <si>
    <t>Grant Revenue</t>
  </si>
  <si>
    <t>GEN-00-4110-000 Property Tax Revenue</t>
  </si>
  <si>
    <t>GEN-00-8016-000 Interest income - P&amp;I collected on Property Taxes</t>
  </si>
  <si>
    <t>Property Taxes</t>
  </si>
  <si>
    <t>GEN-00-4410-000 EMS Billing Revenue</t>
  </si>
  <si>
    <t>GEN-00-4430-000 Service Contract Revenue - ALS EMS</t>
  </si>
  <si>
    <t>GEN-00-4510-000 False Alarm Fee Revenue</t>
  </si>
  <si>
    <t>Fire &amp; EMS Revenue</t>
  </si>
  <si>
    <t>GEN-00-4310-000 Development Services Revenue</t>
  </si>
  <si>
    <t>GEN-00-4320-000 Fire Inspection Revenue</t>
  </si>
  <si>
    <t>GEN-00-4210-GM2 Grant Income - AFG 2020 Facility Mod S01 Sprinklers</t>
  </si>
  <si>
    <t>GEN-00-4420-000 Report Fees Revenue</t>
  </si>
  <si>
    <t>GEN-00-4999-000 Administrative Management Income</t>
  </si>
  <si>
    <t>GEN-00-8011-000 Interest Income - Checking Accounts</t>
  </si>
  <si>
    <t>GEN-00-8015-000 Interest income - Investment accounts</t>
  </si>
  <si>
    <t>GEN-00-4120-000 District 2 Sales Tax Revenue</t>
  </si>
  <si>
    <t>GEN-00-4130-000 District 2A Sales Tax Revenue</t>
  </si>
  <si>
    <t>Sales Tax</t>
  </si>
  <si>
    <t>4100 Tax Receipts</t>
  </si>
  <si>
    <t>8010 Interest Income</t>
  </si>
  <si>
    <t>4400 Fee For Service</t>
  </si>
  <si>
    <t>4500 Emergency Response Income</t>
  </si>
  <si>
    <t>4300 Community Risk Reduction</t>
  </si>
  <si>
    <t>4200 Grants &amp; Gifts</t>
  </si>
  <si>
    <t>4900 Administrative Management Income</t>
  </si>
  <si>
    <t>8910 Transfer In</t>
  </si>
  <si>
    <t>8920 Transfer Out</t>
  </si>
  <si>
    <t>CAP-00-7520-973 Buildings - FM973 Facility</t>
  </si>
  <si>
    <t>CAP-00-7520-S06 Buildings - Station 6</t>
  </si>
  <si>
    <t>CAP-00-7520-S07 Buildings - Station 7</t>
  </si>
  <si>
    <t>CAP-00-7520-S08 Buildings - Station 8</t>
  </si>
  <si>
    <t>CAP-00-7520-S09 Buildings - Station 9</t>
  </si>
  <si>
    <t>CAP-00-7520-T05 Training Field</t>
  </si>
  <si>
    <t>CAP-00-7530-000 Improvements</t>
  </si>
  <si>
    <t>CAP-00-7550-000 Fire Equipment</t>
  </si>
  <si>
    <t>CAP-00-7570-X09 Vehicles - FY22 4WD Replacement VIN #221 Safe201</t>
  </si>
  <si>
    <t>CAP-00-7570-X10 Vehicles - FY22 4WD Replacement VIN #222 Sq211</t>
  </si>
  <si>
    <t>CAP-00-7570-X11 Vehicles - FY22 4WD Replacement VIN #224 Sq251</t>
  </si>
  <si>
    <t>CAP-00-7570-X13 Vehicles - Replacement Facilities Maintenance Support Vehicle</t>
  </si>
  <si>
    <t>CAP-00-7570-X16 Vehicles - Engine Addition #1</t>
  </si>
  <si>
    <t>CAP-00-7570-X17 Vehicles - New BAT Truck</t>
  </si>
  <si>
    <t>CAP-00-7570-X18 Vehicles - Squad Tucks</t>
  </si>
  <si>
    <t>CAP-00-7570-X19 Vehicles - FY23 UTV</t>
  </si>
  <si>
    <t>CAP-00-7570-X21 Vehicles - Engine Addition #2</t>
  </si>
  <si>
    <t>CAP-00-7570-X22 Vehicles - Engine Replacement of VIN #038</t>
  </si>
  <si>
    <t>CAP-00-7570-X23 Vehicles - Engine Addition FY24 Order</t>
  </si>
  <si>
    <t>CAP-00-7570-X24 Vehicles - Two Ambulances Replace #947 and #948</t>
  </si>
  <si>
    <t>CAP-00-7570-X25 Vehicles - CRR3 Truck Replacement</t>
  </si>
  <si>
    <t>CAP-00-7570-X26 Vehicles - Cargo Vehicle for SCBA</t>
  </si>
  <si>
    <t>CAP-00-7570-X27 Vehicles - Dozer and Related Equipment</t>
  </si>
  <si>
    <t>CAP-00-7570-X28 Vehicles - BAT 203 Replacement and Equipment</t>
  </si>
  <si>
    <t>CAP-00-7570-X29 Vehicles - New BAT Vehicle and Equipment</t>
  </si>
  <si>
    <t>CAP</t>
  </si>
  <si>
    <t>7520 Buildings</t>
  </si>
  <si>
    <t>7530 Improvements</t>
  </si>
  <si>
    <t>7550 Capital Outlay - Fire &amp; Medical Equipment</t>
  </si>
  <si>
    <t>7570 Vehicles</t>
  </si>
  <si>
    <t>CAP-00-7510-000 Land</t>
  </si>
  <si>
    <t>7510 Land</t>
  </si>
  <si>
    <t>CAP-00-7520-E08 Buildings – EMS Substation - Station #8</t>
  </si>
  <si>
    <t>CAP-00-7570-X07 Vehicles - Aerial Replacement for VIN #224</t>
  </si>
  <si>
    <t>CAP-00-7570-X15 Vehicles - FY22 Command Vehicles</t>
  </si>
  <si>
    <t>CAP-00-7570-X20 Vehicles - Ambulance Replacement</t>
  </si>
  <si>
    <t>CAP-00-9920-000 Proceeds from Loans</t>
  </si>
  <si>
    <t>GEN-00-9910-000 Proceeds from sale of assets</t>
  </si>
  <si>
    <t>GEN-00-9911-000 Proceeds from Insurance Claims</t>
  </si>
  <si>
    <t>CAP-00-8910-000 Transfer in</t>
  </si>
  <si>
    <t>CAP-00-8920-000 Transfer out</t>
  </si>
  <si>
    <t>GEN-00-8910-000 Transfer in</t>
  </si>
  <si>
    <t>GEN-00-8920-000 Transfer out</t>
  </si>
  <si>
    <t>9900 Other Sources and uses</t>
  </si>
  <si>
    <t>Transfer to/from GEN</t>
  </si>
  <si>
    <t>Capital Projects - Transfer to CAP</t>
  </si>
  <si>
    <t>Capital Projects</t>
  </si>
  <si>
    <t>Capital Outlay - Buildings</t>
  </si>
  <si>
    <t>Capital Outlay - Vehicles and Equipment</t>
  </si>
  <si>
    <t>Capital Outlay - Improvements</t>
  </si>
  <si>
    <t>Sum of FY23 End of Year Estimate</t>
  </si>
  <si>
    <t>FY24 Approved Budget</t>
  </si>
  <si>
    <t>Sum of FY24 Approved Budget</t>
  </si>
  <si>
    <t>GEN-00-4340-000 Service Contract Revenue - Fire Marshal</t>
  </si>
  <si>
    <t>GEN-00-4210-000 Grant Income</t>
  </si>
  <si>
    <t>GEN-00-4210-GS2 Grant Income - SAFER 2018</t>
  </si>
  <si>
    <t>GEN-00-4210-GM1 Grant Income - AFG 2019 Facility Mod S02 Sprinklers</t>
  </si>
  <si>
    <t>GEN-00-4211-000 Disaster Related Revenue</t>
  </si>
  <si>
    <t>GEN-00-4220-000 Contributions &amp; Gifts</t>
  </si>
  <si>
    <t>GEN-00-4810-000 Miscellaneous Revenue</t>
  </si>
  <si>
    <t>GEN-00-8019-000 Unrealized Gains (Losses) in Investment Account</t>
  </si>
  <si>
    <t>GEN-00-4710-B08 Facilities Use Revenue - Education Bldg</t>
  </si>
  <si>
    <t>Pfluger Hall Revenue</t>
  </si>
  <si>
    <t>4700 Facilities Income</t>
  </si>
  <si>
    <t>4800 Miscellaneous Income</t>
  </si>
  <si>
    <t>FAC-00-4710-B09 Facilities Use Revenue - Pfluger Hall</t>
  </si>
  <si>
    <t>FAC-00-8011-000 Interest income - checking accounts</t>
  </si>
  <si>
    <t>GEN-00-4413-000 CARES HHS COVID19 Uninsured Reimbursement Revenue</t>
  </si>
  <si>
    <t>Proceeds from Loans</t>
  </si>
  <si>
    <t>CAP-00-7540-000 Communications Equipment</t>
  </si>
  <si>
    <t>7540 Communications Equipment</t>
  </si>
  <si>
    <t>CAP-00-7570-X01 Vehicles - Ambulance and Equip - Station 6</t>
  </si>
  <si>
    <t>CAP-00-7570-X02 Vehicles - Ambulance and Equip - Replacement of VIN #802</t>
  </si>
  <si>
    <t>CAP-00-7570-X04 Vehicles - Engine Refurb and Equip - VIN #812</t>
  </si>
  <si>
    <t>CAP-00-7570-X05 Vehicles - Engine Refurb and Equip - VIN #456</t>
  </si>
  <si>
    <t>CAP-00-7570-X06 Vehicles - New Brush Truck and Equip</t>
  </si>
  <si>
    <t>CAP-00-7570-X12 Vehicles - New Fleet and Equipment Support Vehicle</t>
  </si>
  <si>
    <t>CAP-00-7570-X14 Vehicles - Repurpose VIN #561 for Roadway Safety</t>
  </si>
  <si>
    <t>Interest Income</t>
  </si>
  <si>
    <t>CAP-00-8014-000 Interest Income - Escrow Account</t>
  </si>
  <si>
    <t>Pfluger Hall Expense</t>
  </si>
  <si>
    <t>Debt Service Payments</t>
  </si>
  <si>
    <t>New Debt Service</t>
  </si>
  <si>
    <t>GEN-AD-7213-000 2023 Spartan (2) Pumpers (SSB #10366) - Principal</t>
  </si>
  <si>
    <t>GEN-AD-7214-000 19915 FM 973 Land &amp; Property Loan (SSB #10367) Principal</t>
  </si>
  <si>
    <t>GEN-AD-7253-000 2023 Spartan (2) Pumpers (SSB #10366) - Interest</t>
  </si>
  <si>
    <t>GEN-AD-7254-000 19915 FM 973 Land &amp; Property Loan (SSB #10367) - Interest</t>
  </si>
  <si>
    <t>FY2022 Actual</t>
  </si>
  <si>
    <t>FY2023 Approved Budget</t>
  </si>
  <si>
    <t>FY2023 Amended Budget</t>
  </si>
  <si>
    <t>Sum of FY2022 Actual</t>
  </si>
  <si>
    <t>Sum of FY2023 Approved Budget</t>
  </si>
  <si>
    <t>Sum of FY2023 Amended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</si>
</sst>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.00;[Red]\(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pivotButton="1"/>
    <xf numFmtId="164" fontId="0" fillId="0" borderId="0" xfId="0" applyNumberFormat="1"/>
    <xf numFmtId="0" fontId="0" fillId="0" borderId="0" xfId="0" applyAlignment="1">
      <alignment horizontal="left" indent="1"/>
    </xf>
    <xf numFmtId="164" fontId="4" fillId="0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left" indent="2"/>
    </xf>
    <xf numFmtId="44" fontId="0" fillId="0" borderId="0" xfId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wrapText="1"/>
    </xf>
    <xf numFmtId="44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3" borderId="0" xfId="1" applyNumberFormat="1" applyFont="1" applyFill="1" applyAlignment="1">
      <alignment horizontal="center" vertical="center"/>
    </xf>
    <xf numFmtId="164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8F53EC4C-1B5D-4236-9101-FB3658DB3054}"/>
  </cellStyles>
  <dxfs count="30">
    <dxf>
      <numFmt numFmtId="164" formatCode="_(&quot;$&quot;* #,##0_);_(&quot;$&quot;* \(#,##0\);_(&quot;$&quot;* &quot;-&quot;??_);_(@_)"/>
    </dxf>
    <dxf>
      <alignment wrapText="1"/>
    </dxf>
    <dxf>
      <alignment wrapText="1"/>
    </dxf>
    <dxf>
      <alignment horizontal="center"/>
    </dxf>
    <dxf>
      <alignment vertical="center"/>
    </dxf>
    <dxf>
      <numFmt numFmtId="164" formatCode="_(&quot;$&quot;* #,##0_);_(&quot;$&quot;* \(#,##0\);_(&quot;$&quot;* &quot;-&quot;??_);_(@_)"/>
    </dxf>
    <dxf>
      <alignment wrapText="1"/>
    </dxf>
    <dxf>
      <alignment wrapText="1"/>
    </dxf>
    <dxf>
      <alignment horizontal="center"/>
    </dxf>
    <dxf>
      <alignment vertical="center"/>
    </dxf>
    <dxf>
      <numFmt numFmtId="164" formatCode="_(&quot;$&quot;* #,##0_);_(&quot;$&quot;* \(#,##0\);_(&quot;$&quot;* &quot;-&quot;??_);_(@_)"/>
    </dxf>
    <dxf>
      <alignment wrapText="1"/>
    </dxf>
    <dxf>
      <alignment wrapText="1"/>
    </dxf>
    <dxf>
      <alignment horizontal="center"/>
    </dxf>
    <dxf>
      <alignment vertical="center"/>
    </dxf>
    <dxf>
      <alignment vertical="center"/>
    </dxf>
    <dxf>
      <alignment horizontal="center"/>
    </dxf>
    <dxf>
      <alignment wrapText="1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vertical="center"/>
    </dxf>
    <dxf>
      <alignment horizontal="center"/>
    </dxf>
    <dxf>
      <alignment wrapText="1"/>
    </dxf>
    <dxf>
      <alignment wrapText="1"/>
    </dxf>
    <dxf>
      <numFmt numFmtId="164" formatCode="_(&quot;$&quot;* #,##0_);_(&quot;$&quot;* \(#,##0\);_(&quot;$&quot;* &quot;-&quot;??_);_(@_)"/>
    </dxf>
    <dxf>
      <alignment vertical="center"/>
    </dxf>
    <dxf>
      <alignment horizontal="center"/>
    </dxf>
    <dxf>
      <alignment wrapText="1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ssica Frazier" refreshedDate="45205.712231481484" createdVersion="8" refreshedVersion="8" minRefreshableVersion="3" recordCount="642" xr:uid="{867C2DCD-3F79-49AC-B7DA-DA0229825837}">
  <cacheSource type="worksheet">
    <worksheetSource ref="A1:L1048576" sheet="Raw Budget Data"/>
  </cacheSource>
  <cacheFields count="12">
    <cacheField name="Fund" numFmtId="0">
      <sharedItems containsBlank="1" count="3">
        <s v="GEN"/>
        <s v="CAP"/>
        <m/>
      </sharedItems>
    </cacheField>
    <cacheField name="Fund Summary Rollup" numFmtId="0">
      <sharedItems containsBlank="1" count="22">
        <s v="Capital Projects"/>
        <s v="Debt Service"/>
        <s v="Community Risk Reduction"/>
        <s v="FP&amp;S Grant Program Exp"/>
        <s v="General and Administrative"/>
        <s v="Operations"/>
        <s v="Pfluger Hall Expense"/>
        <s v="Training"/>
        <s v="Interest Income"/>
        <s v="Other Financing Sources and Uses"/>
        <s v="Proceeds from Loans"/>
        <s v="Fire &amp; EMS Revenue"/>
        <s v="FP&amp;S Grant Revenue"/>
        <s v="Grant Revenue"/>
        <s v="Other Revenue"/>
        <s v="Pfluger Hall Revenue"/>
        <s v="Property Taxes"/>
        <s v="Sales Tax"/>
        <m/>
        <s v="Other Sources and Uses of Funds" u="1"/>
        <s v="TBD" u="1"/>
        <s v="FAC General and Admin" u="1"/>
      </sharedItems>
    </cacheField>
    <cacheField name="Category" numFmtId="0">
      <sharedItems containsBlank="1" count="6">
        <s v="Capital Projects - Transfer to CAP"/>
        <s v="Debt Service Payments"/>
        <s v="Expense"/>
        <s v="Other Sources and Uses"/>
        <s v="Revenue"/>
        <m/>
      </sharedItems>
    </cacheField>
    <cacheField name="Sub Category" numFmtId="0">
      <sharedItems containsBlank="1" count="13">
        <s v="Transfer to/from GEN"/>
        <s v="Debt Service"/>
        <s v="New Debt Service"/>
        <s v="Capital Outlay - Buildings"/>
        <s v="Capital Outlay - Improvements"/>
        <s v="Capital Outlay - Vehicles and Equipment"/>
        <s v="Operational Expenditures"/>
        <s v="Other Revenue"/>
        <s v="Other Sources and Uses"/>
        <s v="Grant Revenue"/>
        <s v="Property Taxes"/>
        <s v="Sales Tax"/>
        <m/>
      </sharedItems>
    </cacheField>
    <cacheField name="Budget Line" numFmtId="0">
      <sharedItems containsBlank="1"/>
    </cacheField>
    <cacheField name="Program" numFmtId="0">
      <sharedItems containsBlank="1"/>
    </cacheField>
    <cacheField name="Sub Program" numFmtId="0">
      <sharedItems containsBlank="1"/>
    </cacheField>
    <cacheField name="FY2022 Actual" numFmtId="0">
      <sharedItems containsString="0" containsBlank="1" containsNumber="1" minValue="-23222" maxValue="14217361"/>
    </cacheField>
    <cacheField name="FY2023 Approved Budget" numFmtId="164">
      <sharedItems containsString="0" containsBlank="1" containsNumber="1" containsInteger="1" minValue="0" maxValue="16051713"/>
    </cacheField>
    <cacheField name="FY2023 Amended Budget" numFmtId="164">
      <sharedItems containsString="0" containsBlank="1" containsNumber="1" containsInteger="1" minValue="0" maxValue="16051713"/>
    </cacheField>
    <cacheField name="FY23 End of Year Estimate" numFmtId="164">
      <sharedItems containsString="0" containsBlank="1" containsNumber="1" minValue="-4567" maxValue="16196092"/>
    </cacheField>
    <cacheField name="FY24 Approved Budget" numFmtId="0">
      <sharedItems containsString="0" containsBlank="1" containsNumber="1" minValue="0" maxValue="315337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2">
  <r>
    <x v="0"/>
    <x v="0"/>
    <x v="0"/>
    <x v="0"/>
    <s v="G03-00-8910-000 Transfer in"/>
    <s v="8910 Transfer In"/>
    <s v="None"/>
    <n v="-4299.01"/>
    <n v="0"/>
    <n v="0"/>
    <n v="0"/>
    <n v="0"/>
  </r>
  <r>
    <x v="0"/>
    <x v="0"/>
    <x v="0"/>
    <x v="0"/>
    <s v="GEN-00-8910-000 Transfer in"/>
    <s v="8910 Transfer In"/>
    <s v="None"/>
    <n v="-2237"/>
    <n v="0"/>
    <n v="0"/>
    <n v="0"/>
    <n v="0"/>
  </r>
  <r>
    <x v="0"/>
    <x v="0"/>
    <x v="0"/>
    <x v="0"/>
    <s v="GEN-00-8920-000 Transfer out"/>
    <s v="8920 Transfer Out"/>
    <s v="None"/>
    <n v="2576638"/>
    <n v="4277148"/>
    <n v="4277148"/>
    <n v="3060801"/>
    <n v="4758948"/>
  </r>
  <r>
    <x v="0"/>
    <x v="0"/>
    <x v="0"/>
    <x v="0"/>
    <s v="RGR-00-8920-000 Transfer out"/>
    <s v="8920 Transfer Out"/>
    <s v="None"/>
    <n v="500"/>
    <n v="0"/>
    <n v="0"/>
    <n v="0"/>
    <n v="0"/>
  </r>
  <r>
    <x v="0"/>
    <x v="1"/>
    <x v="1"/>
    <x v="1"/>
    <s v="GEN-AD-7211-000 2022 Gov Capital S06 Construction Loan # 9840 - Principal"/>
    <s v="7310 Lease/Loan Principal Payments"/>
    <s v="None"/>
    <n v="0"/>
    <n v="269601"/>
    <n v="269601"/>
    <n v="269601"/>
    <n v="277042"/>
  </r>
  <r>
    <x v="0"/>
    <x v="1"/>
    <x v="1"/>
    <x v="1"/>
    <s v="GEN-AD-7212-000 2022 Pierce Enforcer Aerial (GC#9950/FistBank SW) - Principal"/>
    <s v="7310 Lease/Loan Principal Payments"/>
    <s v="None"/>
    <n v="0"/>
    <n v="128565"/>
    <n v="128565"/>
    <n v="128565"/>
    <n v="132422"/>
  </r>
  <r>
    <x v="0"/>
    <x v="1"/>
    <x v="1"/>
    <x v="2"/>
    <s v="GEN-AD-7213-000 2023 Spartan (2) Pumpers (SSB #10366) - Principal"/>
    <s v="7310 Lease/Loan Principal Payments"/>
    <s v="None"/>
    <m/>
    <m/>
    <m/>
    <m/>
    <n v="131019"/>
  </r>
  <r>
    <x v="0"/>
    <x v="1"/>
    <x v="1"/>
    <x v="2"/>
    <s v="GEN-AD-7214-000 19915 FM 973 Land &amp; Property Loan (SSB #10367) Principal"/>
    <s v="7310 Lease/Loan Principal Payments"/>
    <s v="None"/>
    <m/>
    <m/>
    <m/>
    <m/>
    <n v="62393"/>
  </r>
  <r>
    <x v="0"/>
    <x v="1"/>
    <x v="1"/>
    <x v="1"/>
    <s v="GEN-AD-7251-000 2022 Gov Capital S06 Construction Loan # 9840 - Interest"/>
    <s v="7320 Lease/Loan Interest Payments"/>
    <s v="None"/>
    <n v="0"/>
    <n v="195132"/>
    <n v="195132"/>
    <n v="195132"/>
    <n v="187691"/>
  </r>
  <r>
    <x v="0"/>
    <x v="1"/>
    <x v="1"/>
    <x v="1"/>
    <s v="GEN-AD-7252-000 2022 Pierce Enforcer Aerial (GC#9950/FistBank SW) - Interest"/>
    <s v="7320 Lease/Loan Interest Payments"/>
    <s v="None"/>
    <n v="0"/>
    <n v="44216"/>
    <n v="44216"/>
    <n v="44216"/>
    <n v="40358"/>
  </r>
  <r>
    <x v="0"/>
    <x v="1"/>
    <x v="1"/>
    <x v="2"/>
    <s v="GEN-AD-7253-000 2023 Spartan (2) Pumpers (SSB #10366) - Interest"/>
    <s v="7320 Lease/Loan Interest Payments"/>
    <s v="None"/>
    <m/>
    <m/>
    <m/>
    <m/>
    <n v="74209"/>
  </r>
  <r>
    <x v="0"/>
    <x v="1"/>
    <x v="1"/>
    <x v="2"/>
    <s v="GEN-AD-7254-000 19915 FM 973 Land &amp; Property Loan (SSB #10367) - Interest"/>
    <s v="7320 Lease/Loan Interest Payments"/>
    <s v="None"/>
    <m/>
    <m/>
    <m/>
    <m/>
    <n v="96960"/>
  </r>
  <r>
    <x v="0"/>
    <x v="1"/>
    <x v="1"/>
    <x v="1"/>
    <s v="GEN-AD-7319-000 15 Pierce Pumper  #083 (Osh #189649000)-Principal"/>
    <s v="7310 Lease/Loan Principal Payments"/>
    <s v="None"/>
    <n v="210513.67"/>
    <m/>
    <m/>
    <n v="0"/>
    <n v="0"/>
  </r>
  <r>
    <x v="0"/>
    <x v="1"/>
    <x v="1"/>
    <x v="1"/>
    <s v="GEN-AD-7329-000 15 Pierce Pumper  #083 (Osh #189649000)-Interest"/>
    <s v="7320 Lease/Loan Interest Payments"/>
    <s v="None"/>
    <n v="7280.11"/>
    <m/>
    <m/>
    <n v="0"/>
    <n v="0"/>
  </r>
  <r>
    <x v="0"/>
    <x v="1"/>
    <x v="1"/>
    <x v="1"/>
    <s v="GEN-AD-7338-000 2015 Sales Tax Note #263974551-42 - Principal"/>
    <s v="7310 Lease/Loan Principal Payments"/>
    <s v="None"/>
    <n v="138147.35999999999"/>
    <m/>
    <m/>
    <n v="0"/>
    <n v="0"/>
  </r>
  <r>
    <x v="0"/>
    <x v="1"/>
    <x v="1"/>
    <x v="1"/>
    <s v="GEN-AD-7339-000 2019 Gov Capital S05 and B10 Constr Completion Loan # 8740 - Principal"/>
    <s v="7310 Lease/Loan Principal Payments"/>
    <s v="None"/>
    <n v="65549.75"/>
    <n v="67938"/>
    <n v="67938"/>
    <n v="67938"/>
    <n v="70422"/>
  </r>
  <r>
    <x v="0"/>
    <x v="1"/>
    <x v="1"/>
    <x v="1"/>
    <s v="GEN-AD-7348-000 2015 Sales Tax Note #263974551-42 - Interest"/>
    <s v="7320 Lease/Loan Interest Payments"/>
    <s v="None"/>
    <n v="2152.4"/>
    <m/>
    <m/>
    <n v="0"/>
    <n v="0"/>
  </r>
  <r>
    <x v="0"/>
    <x v="1"/>
    <x v="1"/>
    <x v="1"/>
    <s v="GEN-AD-7349-000 2019 Gov Capital S05 and B10 Constr Completion Loan # 8740 - Interest"/>
    <s v="7320 Lease/Loan Interest Payments"/>
    <s v="None"/>
    <n v="59297.78"/>
    <n v="56909"/>
    <n v="56909"/>
    <n v="56909"/>
    <n v="54453"/>
  </r>
  <r>
    <x v="0"/>
    <x v="1"/>
    <x v="1"/>
    <x v="1"/>
    <s v="GEN-AD-7358-000 2018 Skeeter Brush Truck (Osh #202871000) - Principal"/>
    <s v="7310 Lease/Loan Principal Payments"/>
    <s v="None"/>
    <n v="45403.79"/>
    <m/>
    <m/>
    <n v="0"/>
    <n v="0"/>
  </r>
  <r>
    <x v="0"/>
    <x v="1"/>
    <x v="1"/>
    <x v="1"/>
    <s v="GEN-AD-7368-000 2018 Skeeter Brush Truck (Osh #202871000) - Interest"/>
    <s v="7320 Lease/Loan Interest Payments"/>
    <s v="None"/>
    <n v="1467.54"/>
    <m/>
    <m/>
    <n v="0"/>
    <n v="0"/>
  </r>
  <r>
    <x v="0"/>
    <x v="1"/>
    <x v="1"/>
    <x v="1"/>
    <s v="GEN-AD-7375-000 Planned Financing Principal Payments"/>
    <s v="7310 Lease/Loan Principal Payments"/>
    <s v="None"/>
    <n v="0"/>
    <n v="1000"/>
    <n v="1000"/>
    <n v="1000"/>
    <m/>
  </r>
  <r>
    <x v="0"/>
    <x v="1"/>
    <x v="1"/>
    <x v="1"/>
    <s v="GEN-AD-7376-000 '20 Ferrara (2) MVP Pumpers (Gov Cap #9163) - Principal"/>
    <s v="7310 Lease/Loan Principal Payments"/>
    <s v="None"/>
    <n v="159921.53"/>
    <n v="163824"/>
    <n v="163824"/>
    <n v="163824"/>
    <n v="167821"/>
  </r>
  <r>
    <x v="0"/>
    <x v="1"/>
    <x v="1"/>
    <x v="1"/>
    <s v="GEN-AD-7377-000 '20 Ambulance &amp; Stretcher (Gov Cap #9177) - Principal"/>
    <s v="7310 Lease/Loan Principal Payments"/>
    <s v="None"/>
    <n v="100271.65"/>
    <n v="102628"/>
    <n v="102628"/>
    <n v="102628"/>
    <n v="0"/>
  </r>
  <r>
    <x v="0"/>
    <x v="1"/>
    <x v="1"/>
    <x v="1"/>
    <s v="GEN-AD-7378-000 2018 Gov Capital S05 and B10 Constr Loan #8244 Principal"/>
    <s v="7310 Lease/Loan Principal Payments"/>
    <s v="None"/>
    <n v="226886.37"/>
    <n v="236450"/>
    <n v="236450"/>
    <n v="236450"/>
    <n v="246416"/>
  </r>
  <r>
    <x v="0"/>
    <x v="1"/>
    <x v="1"/>
    <x v="1"/>
    <s v="GEN-AD-7379-000 2019 Gov Capital Quint Loan # 8839 - Principal"/>
    <s v="7310 Lease/Loan Principal Payments"/>
    <s v="None"/>
    <n v="156499.20000000001"/>
    <n v="160772"/>
    <n v="160772"/>
    <n v="160772"/>
    <n v="165161"/>
  </r>
  <r>
    <x v="0"/>
    <x v="1"/>
    <x v="1"/>
    <x v="1"/>
    <s v="GEN-AD-7385-000 Planned Financing Interest Payments"/>
    <s v="7320 Lease/Loan Interest Payments"/>
    <s v="None"/>
    <n v="0"/>
    <n v="1000"/>
    <n v="1000"/>
    <n v="1000"/>
    <n v="0"/>
  </r>
  <r>
    <x v="0"/>
    <x v="1"/>
    <x v="1"/>
    <x v="1"/>
    <s v="GEN-AD-7386-000 '20 Ferrara (2) MVP Pumpers (Gov Cap #9163) - Interest"/>
    <s v="7320 Lease/Loan Interest Payments"/>
    <s v="None"/>
    <n v="34016.730000000003"/>
    <n v="30115"/>
    <n v="30115"/>
    <n v="30115"/>
    <n v="26117"/>
  </r>
  <r>
    <x v="0"/>
    <x v="1"/>
    <x v="1"/>
    <x v="1"/>
    <s v="GEN-AD-7387-000 '20 Ambulance &amp; Stretcher (Gov Cap #9177) - Interest"/>
    <s v="7320 Lease/Loan Interest Payments"/>
    <s v="None"/>
    <n v="4768.1400000000003"/>
    <n v="2412"/>
    <n v="2412"/>
    <n v="2412"/>
    <n v="0"/>
  </r>
  <r>
    <x v="0"/>
    <x v="1"/>
    <x v="1"/>
    <x v="1"/>
    <s v="GEN-AD-7388-000 2018 Gov Capital S05 and B10 Constr Loan #8244 Interest"/>
    <s v="7320 Lease/Loan Interest Payments"/>
    <s v="None"/>
    <n v="230857.33"/>
    <n v="221294"/>
    <n v="221294"/>
    <n v="221294"/>
    <n v="211328"/>
  </r>
  <r>
    <x v="0"/>
    <x v="1"/>
    <x v="1"/>
    <x v="1"/>
    <s v="GEN-AD-7389-000 2019 Gov Capital Quint Loan # 8839 - Interest"/>
    <s v="7320 Lease/Loan Interest Payments"/>
    <s v="None"/>
    <n v="32470.92"/>
    <n v="28199"/>
    <n v="28199"/>
    <n v="28199"/>
    <n v="23809"/>
  </r>
  <r>
    <x v="1"/>
    <x v="0"/>
    <x v="2"/>
    <x v="3"/>
    <s v="CAP-00-7510-000 Land"/>
    <s v="7510 Land"/>
    <s v="None"/>
    <n v="0"/>
    <n v="750000"/>
    <n v="2034714"/>
    <n v="2042814"/>
    <n v="0"/>
  </r>
  <r>
    <x v="1"/>
    <x v="0"/>
    <x v="2"/>
    <x v="3"/>
    <s v="CAP-00-7520-973 Buildings - FM973 Facility"/>
    <s v="7520 Buildings"/>
    <s v="None"/>
    <n v="0"/>
    <n v="0"/>
    <n v="0"/>
    <n v="0"/>
    <n v="187000"/>
  </r>
  <r>
    <x v="1"/>
    <x v="0"/>
    <x v="2"/>
    <x v="3"/>
    <s v="CAP-00-7520-E08 Buildings – EMS Substation - Station #8"/>
    <s v="7520 Buildings"/>
    <s v="None"/>
    <n v="353130"/>
    <n v="0"/>
    <n v="0"/>
    <n v="20840"/>
    <n v="0"/>
  </r>
  <r>
    <x v="1"/>
    <x v="0"/>
    <x v="2"/>
    <x v="3"/>
    <s v="CAP-00-7520-S06 Buildings - Station 6"/>
    <s v="7520 Buildings"/>
    <s v="None"/>
    <n v="2104054"/>
    <n v="6119970"/>
    <n v="6119970"/>
    <n v="6169350"/>
    <n v="186167"/>
  </r>
  <r>
    <x v="1"/>
    <x v="0"/>
    <x v="2"/>
    <x v="3"/>
    <s v="CAP-00-7520-S07 Buildings - Station 7"/>
    <s v="7520 Buildings"/>
    <s v="None"/>
    <n v="360561"/>
    <n v="1263363"/>
    <n v="1263363"/>
    <n v="2166722"/>
    <n v="8467539"/>
  </r>
  <r>
    <x v="1"/>
    <x v="0"/>
    <x v="2"/>
    <x v="3"/>
    <s v="CAP-00-7520-S08 Buildings - Station 8"/>
    <s v="7520 Buildings"/>
    <s v="None"/>
    <n v="0"/>
    <n v="0"/>
    <n v="0"/>
    <n v="0"/>
    <n v="50000"/>
  </r>
  <r>
    <x v="1"/>
    <x v="0"/>
    <x v="2"/>
    <x v="3"/>
    <s v="CAP-00-7520-S09 Buildings - Station 9"/>
    <s v="7520 Buildings"/>
    <s v="None"/>
    <n v="0"/>
    <n v="0"/>
    <n v="0"/>
    <n v="0"/>
    <n v="50000"/>
  </r>
  <r>
    <x v="1"/>
    <x v="0"/>
    <x v="2"/>
    <x v="3"/>
    <s v="CAP-00-7520-T05 Training Field"/>
    <s v="7520 Buildings"/>
    <s v="None"/>
    <n v="373552"/>
    <n v="1370443"/>
    <n v="1370443"/>
    <n v="2808902"/>
    <n v="10585069"/>
  </r>
  <r>
    <x v="1"/>
    <x v="0"/>
    <x v="2"/>
    <x v="4"/>
    <s v="CAP-00-7530-000 Improvements"/>
    <s v="7530 Improvements"/>
    <s v="None"/>
    <n v="423925"/>
    <n v="1113243"/>
    <n v="1113243"/>
    <n v="910317"/>
    <n v="3191174"/>
  </r>
  <r>
    <x v="1"/>
    <x v="0"/>
    <x v="2"/>
    <x v="5"/>
    <s v="CAP-00-7540-000 Communications Equipment"/>
    <s v="7540 Communications Equipment"/>
    <s v="None"/>
    <n v="132490"/>
    <n v="0"/>
    <n v="0"/>
    <n v="0"/>
    <n v="0"/>
  </r>
  <r>
    <x v="1"/>
    <x v="0"/>
    <x v="2"/>
    <x v="5"/>
    <s v="CAP-00-7550-000 Fire Equipment"/>
    <s v="7550 Capital Outlay - Fire &amp; Medical Equipment"/>
    <s v="None"/>
    <n v="176847"/>
    <n v="756713"/>
    <n v="681713"/>
    <n v="478883"/>
    <n v="127040"/>
  </r>
  <r>
    <x v="1"/>
    <x v="0"/>
    <x v="2"/>
    <x v="5"/>
    <s v="CAP-00-7570-X01 Vehicles - Ambulance and Equip - Station 6"/>
    <s v="7570 Vehicles"/>
    <s v="None"/>
    <n v="258854"/>
    <n v="0"/>
    <n v="0"/>
    <n v="0"/>
    <n v="0"/>
  </r>
  <r>
    <x v="1"/>
    <x v="0"/>
    <x v="2"/>
    <x v="5"/>
    <s v="CAP-00-7570-X02 Vehicles - Ambulance and Equip - Replacement of VIN #802"/>
    <s v="7570 Vehicles"/>
    <s v="None"/>
    <n v="257854"/>
    <n v="0"/>
    <n v="0"/>
    <n v="0"/>
    <n v="0"/>
  </r>
  <r>
    <x v="1"/>
    <x v="0"/>
    <x v="2"/>
    <x v="5"/>
    <s v="CAP-00-7570-X04 Vehicles - Engine Refurb and Equip - VIN #812"/>
    <s v="7570 Vehicles"/>
    <s v="None"/>
    <n v="238138"/>
    <n v="0"/>
    <n v="0"/>
    <n v="0"/>
    <n v="0"/>
  </r>
  <r>
    <x v="1"/>
    <x v="0"/>
    <x v="2"/>
    <x v="5"/>
    <s v="CAP-00-7570-X05 Vehicles - Engine Refurb and Equip - VIN #456"/>
    <s v="7570 Vehicles"/>
    <s v="None"/>
    <n v="15719"/>
    <n v="0"/>
    <n v="0"/>
    <n v="0"/>
    <n v="0"/>
  </r>
  <r>
    <x v="1"/>
    <x v="0"/>
    <x v="2"/>
    <x v="5"/>
    <s v="CAP-00-7570-X06 Vehicles - New Brush Truck and Equip"/>
    <s v="7570 Vehicles"/>
    <s v="None"/>
    <n v="207149"/>
    <n v="0"/>
    <n v="0"/>
    <n v="0"/>
    <n v="0"/>
  </r>
  <r>
    <x v="1"/>
    <x v="0"/>
    <x v="2"/>
    <x v="5"/>
    <s v="CAP-00-7570-X07 Vehicles - Aerial Replacement for VIN #224"/>
    <s v="7570 Vehicles"/>
    <s v="None"/>
    <n v="1585099"/>
    <n v="142861"/>
    <n v="142861"/>
    <n v="74000"/>
    <n v="0"/>
  </r>
  <r>
    <x v="1"/>
    <x v="0"/>
    <x v="2"/>
    <x v="5"/>
    <s v="CAP-00-7570-X09 Vehicles - FY22 4WD Replacement VIN #221 Safe201"/>
    <s v="7570 Vehicles"/>
    <s v="None"/>
    <n v="0"/>
    <n v="162250"/>
    <n v="162250"/>
    <n v="35000"/>
    <n v="160935"/>
  </r>
  <r>
    <x v="1"/>
    <x v="0"/>
    <x v="2"/>
    <x v="5"/>
    <s v="CAP-00-7570-X10 Vehicles - FY22 4WD Replacement VIN #222 Sq211"/>
    <s v="7570 Vehicles"/>
    <s v="None"/>
    <n v="0"/>
    <n v="162250"/>
    <n v="162250"/>
    <n v="35000"/>
    <n v="160935"/>
  </r>
  <r>
    <x v="1"/>
    <x v="0"/>
    <x v="2"/>
    <x v="5"/>
    <s v="CAP-00-7570-X11 Vehicles - FY22 4WD Replacement VIN #224 Sq251"/>
    <s v="7570 Vehicles"/>
    <s v="None"/>
    <n v="0"/>
    <n v="162250"/>
    <n v="162250"/>
    <n v="35000"/>
    <n v="160935"/>
  </r>
  <r>
    <x v="1"/>
    <x v="0"/>
    <x v="2"/>
    <x v="5"/>
    <s v="CAP-00-7570-X12 Vehicles - New Fleet and Equipment Support Vehicle"/>
    <s v="7570 Vehicles"/>
    <s v="None"/>
    <n v="40870"/>
    <n v="0"/>
    <n v="0"/>
    <n v="0"/>
    <n v="0"/>
  </r>
  <r>
    <x v="1"/>
    <x v="0"/>
    <x v="2"/>
    <x v="5"/>
    <s v="CAP-00-7570-X13 Vehicles - Replacement Facilities Maintenance Support Vehicle"/>
    <s v="7570 Vehicles"/>
    <s v="None"/>
    <n v="0"/>
    <n v="62000"/>
    <n v="62000"/>
    <n v="0"/>
    <n v="73000"/>
  </r>
  <r>
    <x v="1"/>
    <x v="0"/>
    <x v="2"/>
    <x v="5"/>
    <s v="CAP-00-7570-X14 Vehicles - Repurpose VIN #561 for Roadway Safety"/>
    <s v="7570 Vehicles"/>
    <s v="None"/>
    <n v="55999"/>
    <n v="0"/>
    <n v="0"/>
    <n v="0"/>
    <n v="0"/>
  </r>
  <r>
    <x v="1"/>
    <x v="0"/>
    <x v="2"/>
    <x v="5"/>
    <s v="CAP-00-7570-X15 Vehicles - FY22 Command Vehicles"/>
    <s v="7570 Vehicles"/>
    <s v="None"/>
    <n v="0"/>
    <n v="292717"/>
    <n v="367717"/>
    <n v="330138"/>
    <m/>
  </r>
  <r>
    <x v="1"/>
    <x v="0"/>
    <x v="2"/>
    <x v="5"/>
    <s v="CAP-00-7570-X16 Vehicles - Engine Addition #1"/>
    <s v="7570 Vehicles"/>
    <s v="None"/>
    <n v="0"/>
    <n v="1223482"/>
    <n v="1223482"/>
    <n v="973600"/>
    <n v="218259"/>
  </r>
  <r>
    <x v="1"/>
    <x v="0"/>
    <x v="2"/>
    <x v="5"/>
    <s v="CAP-00-7570-X17 Vehicles - New BAT Truck"/>
    <s v="7570 Vehicles"/>
    <s v="None"/>
    <n v="0"/>
    <n v="162250"/>
    <n v="162250"/>
    <n v="35000"/>
    <n v="160935"/>
  </r>
  <r>
    <x v="1"/>
    <x v="0"/>
    <x v="2"/>
    <x v="5"/>
    <s v="CAP-00-7570-X18 Vehicles - Squad Tucks"/>
    <s v="7570 Vehicles"/>
    <s v="None"/>
    <n v="0"/>
    <n v="162250"/>
    <n v="162250"/>
    <n v="113637"/>
    <n v="200697"/>
  </r>
  <r>
    <x v="1"/>
    <x v="0"/>
    <x v="2"/>
    <x v="5"/>
    <s v="CAP-00-7570-X19 Vehicles - FY23 UTV"/>
    <s v="7570 Vehicles"/>
    <s v="None"/>
    <n v="0"/>
    <n v="25000"/>
    <n v="25000"/>
    <n v="21000"/>
    <n v="10000"/>
  </r>
  <r>
    <x v="1"/>
    <x v="0"/>
    <x v="2"/>
    <x v="5"/>
    <s v="CAP-00-7570-X20 Vehicles - Ambulance Replacement"/>
    <s v="7570 Vehicles"/>
    <s v="None"/>
    <n v="0"/>
    <n v="316017"/>
    <n v="316017"/>
    <n v="0"/>
    <n v="0"/>
  </r>
  <r>
    <x v="1"/>
    <x v="0"/>
    <x v="2"/>
    <x v="5"/>
    <s v="CAP-00-7570-X21 Vehicles - Engine Addition #2"/>
    <s v="7570 Vehicles"/>
    <s v="None"/>
    <n v="0"/>
    <n v="1223482"/>
    <n v="1223482"/>
    <n v="973631"/>
    <n v="218229"/>
  </r>
  <r>
    <x v="1"/>
    <x v="0"/>
    <x v="2"/>
    <x v="5"/>
    <s v="CAP-00-7570-X22 Vehicles - Engine Replacement of VIN #038"/>
    <s v="7570 Vehicles"/>
    <s v="None"/>
    <n v="0"/>
    <n v="0"/>
    <n v="0"/>
    <n v="0"/>
    <n v="1254000"/>
  </r>
  <r>
    <x v="1"/>
    <x v="0"/>
    <x v="2"/>
    <x v="5"/>
    <s v="CAP-00-7570-X23 Vehicles - Engine Addition FY24 Order"/>
    <s v="7570 Vehicles"/>
    <s v="None"/>
    <n v="0"/>
    <n v="0"/>
    <n v="0"/>
    <n v="0"/>
    <n v="1289000"/>
  </r>
  <r>
    <x v="1"/>
    <x v="0"/>
    <x v="2"/>
    <x v="5"/>
    <s v="CAP-00-7570-X24 Vehicles - Two Ambulances Replace #947 and #948"/>
    <s v="7570 Vehicles"/>
    <s v="None"/>
    <n v="0"/>
    <n v="0"/>
    <n v="0"/>
    <n v="0"/>
    <n v="1016620"/>
  </r>
  <r>
    <x v="1"/>
    <x v="0"/>
    <x v="2"/>
    <x v="5"/>
    <s v="CAP-00-7570-X25 Vehicles - CRR3 Truck Replacement"/>
    <s v="7570 Vehicles"/>
    <s v="None"/>
    <n v="0"/>
    <n v="0"/>
    <n v="0"/>
    <n v="0"/>
    <n v="50000"/>
  </r>
  <r>
    <x v="1"/>
    <x v="0"/>
    <x v="2"/>
    <x v="5"/>
    <s v="CAP-00-7570-X26 Vehicles - Cargo Vehicle for SCBA"/>
    <s v="7570 Vehicles"/>
    <s v="None"/>
    <n v="0"/>
    <n v="0"/>
    <n v="0"/>
    <n v="0"/>
    <n v="65000"/>
  </r>
  <r>
    <x v="1"/>
    <x v="0"/>
    <x v="2"/>
    <x v="5"/>
    <s v="CAP-00-7570-X27 Vehicles - Dozer and Related Equipment"/>
    <s v="7570 Vehicles"/>
    <s v="None"/>
    <n v="0"/>
    <n v="0"/>
    <n v="0"/>
    <n v="0"/>
    <n v="905600"/>
  </r>
  <r>
    <x v="1"/>
    <x v="0"/>
    <x v="2"/>
    <x v="5"/>
    <s v="CAP-00-7570-X28 Vehicles - BAT 203 Replacement and Equipment"/>
    <s v="7570 Vehicles"/>
    <s v="None"/>
    <n v="0"/>
    <n v="0"/>
    <n v="0"/>
    <n v="0"/>
    <n v="95000"/>
  </r>
  <r>
    <x v="1"/>
    <x v="0"/>
    <x v="2"/>
    <x v="5"/>
    <s v="CAP-00-7570-X29 Vehicles - New BAT Vehicle and Equipment"/>
    <s v="7570 Vehicles"/>
    <s v="None"/>
    <n v="0"/>
    <n v="0"/>
    <n v="0"/>
    <n v="0"/>
    <n v="200000"/>
  </r>
  <r>
    <x v="0"/>
    <x v="2"/>
    <x v="2"/>
    <x v="6"/>
    <s v="GEN-PR-5010-000 Salaries"/>
    <s v="5000 Payroll Expenses"/>
    <s v="None"/>
    <n v="538959.97"/>
    <n v="656014"/>
    <n v="656014"/>
    <n v="656014"/>
    <n v="733590"/>
  </r>
  <r>
    <x v="0"/>
    <x v="2"/>
    <x v="2"/>
    <x v="6"/>
    <s v="GEN-PR-5012-000 Salary Expense - Overtime"/>
    <s v="5000 Payroll Expenses"/>
    <s v="None"/>
    <n v="55278.09"/>
    <n v="54202"/>
    <n v="54202"/>
    <n v="54202"/>
    <n v="34070"/>
  </r>
  <r>
    <x v="0"/>
    <x v="2"/>
    <x v="2"/>
    <x v="6"/>
    <s v="GEN-PR-5013-000 Salary Expense - Leave payout"/>
    <s v="5000 Payroll Expenses"/>
    <s v="None"/>
    <n v="5743.44"/>
    <n v="4306"/>
    <n v="4306"/>
    <n v="1786"/>
    <n v="3790"/>
  </r>
  <r>
    <x v="0"/>
    <x v="2"/>
    <x v="2"/>
    <x v="6"/>
    <s v="GEN-PR-5021-000 FICA Tax"/>
    <s v="5000 Payroll Expenses"/>
    <s v="None"/>
    <n v="35606.550000000003"/>
    <n v="44268"/>
    <n v="44268"/>
    <n v="44268"/>
    <n v="47830"/>
  </r>
  <r>
    <x v="0"/>
    <x v="2"/>
    <x v="2"/>
    <x v="6"/>
    <s v="GEN-PR-5022-000 Medicare Tax"/>
    <s v="5000 Payroll Expenses"/>
    <s v="None"/>
    <n v="8327.2999999999993"/>
    <n v="10353"/>
    <n v="10353"/>
    <n v="10353"/>
    <n v="11186"/>
  </r>
  <r>
    <x v="0"/>
    <x v="2"/>
    <x v="2"/>
    <x v="6"/>
    <s v="GEN-PR-5023-000 SUTA Tax"/>
    <s v="5000 Payroll Expenses"/>
    <s v="None"/>
    <n v="161.1"/>
    <n v="1764"/>
    <n v="1764"/>
    <n v="1764"/>
    <n v="69"/>
  </r>
  <r>
    <x v="0"/>
    <x v="2"/>
    <x v="2"/>
    <x v="6"/>
    <s v="GEN-PR-5026-000 HR Administration Expense"/>
    <s v="5000 Payroll Expenses"/>
    <s v="None"/>
    <n v="1685.31"/>
    <n v="1955"/>
    <n v="1955"/>
    <n v="1955"/>
    <n v="530"/>
  </r>
  <r>
    <x v="0"/>
    <x v="2"/>
    <x v="2"/>
    <x v="6"/>
    <s v="GEN-PR-5110-000 Workers Comp. Insurance"/>
    <s v="5100 Employee Benefits"/>
    <s v="None"/>
    <n v="8140.82"/>
    <n v="2002"/>
    <n v="2002"/>
    <n v="9200"/>
    <n v="8366"/>
  </r>
  <r>
    <x v="0"/>
    <x v="2"/>
    <x v="2"/>
    <x v="6"/>
    <s v="GEN-PR-5120-000 Retirement Plan"/>
    <s v="5100 Employee Benefits"/>
    <s v="None"/>
    <n v="59405.73"/>
    <n v="71399"/>
    <n v="71399"/>
    <n v="71399"/>
    <n v="77145"/>
  </r>
  <r>
    <x v="0"/>
    <x v="2"/>
    <x v="2"/>
    <x v="6"/>
    <s v="GEN-PR-5121-000 Retirement Plan - 457 401a Contributions"/>
    <s v="5100 Employee Benefits"/>
    <s v="None"/>
    <n v="4421.72"/>
    <n v="5439"/>
    <n v="5439"/>
    <n v="5439"/>
    <n v="5747"/>
  </r>
  <r>
    <x v="0"/>
    <x v="2"/>
    <x v="2"/>
    <x v="6"/>
    <s v="GEN-PR-5130-000 Health Insurance (&amp; Dental FY2018)"/>
    <s v="5100 Employee Benefits"/>
    <s v="None"/>
    <n v="55225.49"/>
    <n v="77627"/>
    <n v="77627"/>
    <n v="77627"/>
    <n v="53873"/>
  </r>
  <r>
    <x v="0"/>
    <x v="2"/>
    <x v="2"/>
    <x v="6"/>
    <s v="GEN-PR-5131-000 Dental &amp; Vision Insurance"/>
    <s v="5100 Employee Benefits"/>
    <s v="None"/>
    <n v="4288.18"/>
    <n v="5595"/>
    <n v="5595"/>
    <n v="5595"/>
    <n v="4853"/>
  </r>
  <r>
    <x v="0"/>
    <x v="2"/>
    <x v="2"/>
    <x v="6"/>
    <s v="GEN-PR-5132-000 Section 125 Contributions"/>
    <s v="5100 Employee Benefits"/>
    <s v="None"/>
    <n v="6876.3"/>
    <n v="9172"/>
    <n v="9172"/>
    <n v="9172"/>
    <n v="17864"/>
  </r>
  <r>
    <x v="0"/>
    <x v="2"/>
    <x v="2"/>
    <x v="6"/>
    <s v="GEN-PR-5135-000 Employee Assistance Program"/>
    <s v="5100 Employee Benefits"/>
    <s v="None"/>
    <n v="159.88"/>
    <n v="183"/>
    <n v="183"/>
    <n v="183"/>
    <n v="157"/>
  </r>
  <r>
    <x v="0"/>
    <x v="2"/>
    <x v="2"/>
    <x v="6"/>
    <s v="GEN-PR-5140-000 Disability Insurance"/>
    <s v="5100 Employee Benefits"/>
    <s v="None"/>
    <n v="1701.88"/>
    <n v="2409"/>
    <n v="2409"/>
    <n v="2409"/>
    <n v="2230"/>
  </r>
  <r>
    <x v="0"/>
    <x v="2"/>
    <x v="2"/>
    <x v="6"/>
    <s v="GEN-PR-5150-000 AD&amp;D and Life Insurance"/>
    <s v="5100 Employee Benefits"/>
    <s v="None"/>
    <n v="432.25"/>
    <n v="559"/>
    <n v="559"/>
    <n v="1000"/>
    <n v="1091"/>
  </r>
  <r>
    <x v="0"/>
    <x v="2"/>
    <x v="2"/>
    <x v="6"/>
    <s v="GEN-PR-5230-000 Small Equipment"/>
    <s v="5200 Supply &amp; Material Mgmt"/>
    <s v="None"/>
    <n v="3078.42"/>
    <n v="500"/>
    <n v="500"/>
    <n v="731"/>
    <n v="2000"/>
  </r>
  <r>
    <x v="0"/>
    <x v="2"/>
    <x v="2"/>
    <x v="6"/>
    <s v="GEN-PR-5420-000 Fuel &amp; Lubricants"/>
    <s v="5400 Fleet Operations"/>
    <s v="None"/>
    <n v="1976.26"/>
    <m/>
    <m/>
    <m/>
    <n v="0"/>
  </r>
  <r>
    <x v="0"/>
    <x v="2"/>
    <x v="2"/>
    <x v="6"/>
    <s v="GEN-PR-5510-190 Trailer - Fire Safety House #190"/>
    <s v="5500 Fleet Maintenance"/>
    <s v="Fleet:  Non-Classified"/>
    <n v="45.99"/>
    <m/>
    <m/>
    <n v="0"/>
    <n v="4000"/>
  </r>
  <r>
    <x v="0"/>
    <x v="2"/>
    <x v="2"/>
    <x v="6"/>
    <s v="GEN-PR-5510-356 Trailer - Clown Program #356"/>
    <s v="5500 Fleet Maintenance"/>
    <s v="Fleet:  Non-Classified"/>
    <n v="0"/>
    <n v="250"/>
    <n v="250"/>
    <n v="0"/>
    <n v="0"/>
  </r>
  <r>
    <x v="0"/>
    <x v="2"/>
    <x v="2"/>
    <x v="6"/>
    <s v="GEN-PR-5560-000 FLEET:  STAFF/COMMAND"/>
    <s v="5500 Fleet Maintenance"/>
    <s v="FLEET: STAFF/COMMAND"/>
    <n v="0"/>
    <n v="1320"/>
    <n v="1320"/>
    <n v="9100"/>
    <n v="0"/>
  </r>
  <r>
    <x v="0"/>
    <x v="2"/>
    <x v="2"/>
    <x v="6"/>
    <s v="GEN-PR-5560-137 2016 Ford F150 #137"/>
    <s v="5500 Fleet Maintenance"/>
    <s v="FLEET: STAFF/COMMAND"/>
    <n v="2535.41"/>
    <n v="160"/>
    <n v="160"/>
    <n v="0"/>
    <n v="178"/>
  </r>
  <r>
    <x v="0"/>
    <x v="2"/>
    <x v="2"/>
    <x v="6"/>
    <s v="GEN-PR-5560-138 2016 Ford F150 #138"/>
    <s v="5500 Fleet Maintenance"/>
    <s v="FLEET: STAFF/COMMAND"/>
    <n v="2727.68"/>
    <n v="160"/>
    <n v="160"/>
    <n v="0"/>
    <n v="178"/>
  </r>
  <r>
    <x v="0"/>
    <x v="2"/>
    <x v="2"/>
    <x v="6"/>
    <s v="GEN-PR-5560-139 2016 Ford F150 #139"/>
    <s v="5500 Fleet Maintenance"/>
    <s v="FLEET: STAFF/COMMAND"/>
    <n v="2066.48"/>
    <n v="1500"/>
    <n v="1500"/>
    <n v="0"/>
    <n v="178"/>
  </r>
  <r>
    <x v="0"/>
    <x v="2"/>
    <x v="2"/>
    <x v="6"/>
    <s v="GEN-PR-5560-229 '18 Ford F250 #229"/>
    <s v="5500 Fleet Maintenance"/>
    <s v="FLEET: STAFF/COMMAND"/>
    <n v="155.72"/>
    <n v="3560"/>
    <n v="3560"/>
    <n v="0"/>
    <n v="178"/>
  </r>
  <r>
    <x v="0"/>
    <x v="2"/>
    <x v="2"/>
    <x v="6"/>
    <s v="GEN-PR-5560-548 2016 Ford C Max Hybrid #548"/>
    <s v="5500 Fleet Maintenance"/>
    <s v="FLEET: STAFF/COMMAND"/>
    <n v="298.89"/>
    <n v="1360"/>
    <n v="1360"/>
    <n v="0"/>
    <n v="178"/>
  </r>
  <r>
    <x v="0"/>
    <x v="2"/>
    <x v="2"/>
    <x v="6"/>
    <s v="GEN-PR-5560-570 '18 Ford C Max Hybrid #570"/>
    <s v="5500 Fleet Maintenance"/>
    <s v="FLEET: STAFF/COMMAND"/>
    <n v="316.68"/>
    <n v="160"/>
    <n v="160"/>
    <n v="0"/>
    <n v="1378"/>
  </r>
  <r>
    <x v="0"/>
    <x v="2"/>
    <x v="2"/>
    <x v="6"/>
    <s v="GEN-PR-5560-755 '19 Ford F250 #755"/>
    <s v="5500 Fleet Maintenance"/>
    <s v="FLEET: STAFF/COMMAND"/>
    <n v="154.19999999999999"/>
    <n v="160"/>
    <n v="160"/>
    <n v="0"/>
    <n v="1378"/>
  </r>
  <r>
    <x v="0"/>
    <x v="2"/>
    <x v="2"/>
    <x v="6"/>
    <s v="GEN-PR-5560-924 1996 Ford Super Duty #924"/>
    <s v="5500 Fleet Maintenance"/>
    <s v="FLEET: STAFF/COMMAND"/>
    <n v="1487.37"/>
    <n v="720"/>
    <n v="720"/>
    <n v="0"/>
    <n v="726"/>
  </r>
  <r>
    <x v="0"/>
    <x v="2"/>
    <x v="2"/>
    <x v="6"/>
    <s v="GEN-PR-5640-000 Uniforms"/>
    <s v="5600 PPE/Uniform"/>
    <s v="None"/>
    <n v="3106.55"/>
    <n v="4200"/>
    <n v="4200"/>
    <n v="4200"/>
    <n v="8400"/>
  </r>
  <r>
    <x v="0"/>
    <x v="2"/>
    <x v="2"/>
    <x v="6"/>
    <s v="GEN-PR-5810-000 Training Conference &amp; CEU"/>
    <s v="5800 Training Program"/>
    <s v="None"/>
    <n v="5304.39"/>
    <n v="14350"/>
    <n v="14350"/>
    <n v="9797.75"/>
    <n v="16400"/>
  </r>
  <r>
    <x v="0"/>
    <x v="2"/>
    <x v="2"/>
    <x v="6"/>
    <s v="GEN-PR-5820-000 Training Manuals &amp; Books"/>
    <s v="5800 Training Program"/>
    <s v="None"/>
    <n v="2887.65"/>
    <n v="2500"/>
    <n v="2500"/>
    <n v="2500"/>
    <n v="2500"/>
  </r>
  <r>
    <x v="0"/>
    <x v="2"/>
    <x v="2"/>
    <x v="6"/>
    <s v="GEN-PR-5851-000 Per Diem - Travel Training"/>
    <s v="5800 Training Program"/>
    <s v="None"/>
    <n v="1390.44"/>
    <n v="2100"/>
    <n v="2100"/>
    <n v="2100"/>
    <n v="2900"/>
  </r>
  <r>
    <x v="0"/>
    <x v="2"/>
    <x v="2"/>
    <x v="6"/>
    <s v="GEN-PR-5852-000 Lodging - Training Travel"/>
    <s v="5800 Training Program"/>
    <s v="None"/>
    <n v="4065.91"/>
    <n v="7200"/>
    <n v="7200"/>
    <n v="4000"/>
    <n v="7200"/>
  </r>
  <r>
    <x v="0"/>
    <x v="2"/>
    <x v="2"/>
    <x v="6"/>
    <s v="GEN-PR-5853-000 Meals - Training Travel"/>
    <s v="5800 Training Program"/>
    <s v="None"/>
    <n v="88.46"/>
    <n v="450"/>
    <n v="450"/>
    <n v="130"/>
    <n v="550"/>
  </r>
  <r>
    <x v="0"/>
    <x v="2"/>
    <x v="2"/>
    <x v="6"/>
    <s v="GEN-PR-5854-000 Air Fare - Training Travel"/>
    <s v="5800 Training Program"/>
    <s v="None"/>
    <n v="3518.24"/>
    <n v="4800"/>
    <n v="4800"/>
    <n v="3200"/>
    <n v="4800"/>
  </r>
  <r>
    <x v="0"/>
    <x v="2"/>
    <x v="2"/>
    <x v="6"/>
    <s v="GEN-PR-5855-000 Mileage/Rental Car - Training Travel"/>
    <s v="5800 Training Program"/>
    <s v="None"/>
    <n v="985.66"/>
    <n v="1656"/>
    <n v="1656"/>
    <n v="1656"/>
    <n v="2500"/>
  </r>
  <r>
    <x v="0"/>
    <x v="2"/>
    <x v="2"/>
    <x v="6"/>
    <s v="GEN-PR-5880-000 Certification Fees"/>
    <s v="5800 Training Program"/>
    <s v="None"/>
    <n v="672"/>
    <n v="2436"/>
    <n v="2436"/>
    <n v="241"/>
    <n v="1000"/>
  </r>
  <r>
    <x v="0"/>
    <x v="2"/>
    <x v="2"/>
    <x v="6"/>
    <s v="GEN-PR-5910-000 Fire Protection / Supply &amp; Materials"/>
    <s v="5900 Public Education/Outreach"/>
    <s v="None"/>
    <n v="4255.38"/>
    <n v="14910"/>
    <n v="14910"/>
    <n v="10860"/>
    <n v="26110"/>
  </r>
  <r>
    <x v="0"/>
    <x v="2"/>
    <x v="2"/>
    <x v="6"/>
    <s v="GEN-PR-5911-000 Community Outreach/PR Programs"/>
    <s v="5900 Public Education/Outreach"/>
    <s v="None"/>
    <n v="16920.62"/>
    <n v="8000"/>
    <n v="8000"/>
    <n v="3500"/>
    <n v="12000"/>
  </r>
  <r>
    <x v="0"/>
    <x v="2"/>
    <x v="2"/>
    <x v="6"/>
    <s v="GEN-PR-6122-000 Dues and Memberships"/>
    <s v="6100 Dues &amp; Subscriptions"/>
    <s v="None"/>
    <n v="390"/>
    <n v="1930"/>
    <n v="1930"/>
    <n v="1930"/>
    <n v="2500"/>
  </r>
  <r>
    <x v="0"/>
    <x v="2"/>
    <x v="2"/>
    <x v="6"/>
    <s v="GEN-PR-6642-000 Miscellaneous Prof. Services"/>
    <s v="6640 Other Professional Services"/>
    <s v="None"/>
    <n v="82375"/>
    <n v="59000"/>
    <n v="59000"/>
    <n v="59000"/>
    <n v="59000"/>
  </r>
  <r>
    <x v="0"/>
    <x v="3"/>
    <x v="2"/>
    <x v="6"/>
    <s v="G03-00-5010-000 Salaries"/>
    <s v="5000 Payroll Expenses"/>
    <s v="None"/>
    <n v="1230.79"/>
    <m/>
    <m/>
    <n v="0"/>
    <n v="0"/>
  </r>
  <r>
    <x v="0"/>
    <x v="3"/>
    <x v="2"/>
    <x v="6"/>
    <s v="G03-00-5010-GF1 Salaries - FP&amp;S 2018"/>
    <s v="5000 Payroll Expenses"/>
    <s v="None"/>
    <n v="525.82000000000005"/>
    <m/>
    <m/>
    <n v="0"/>
    <n v="0"/>
  </r>
  <r>
    <x v="0"/>
    <x v="3"/>
    <x v="2"/>
    <x v="6"/>
    <s v="G03-00-5010-GF2 Salaries - FP&amp;S 2020"/>
    <s v="5000 Payroll Expenses"/>
    <s v="None"/>
    <n v="24615.64"/>
    <m/>
    <m/>
    <n v="0"/>
    <n v="0"/>
  </r>
  <r>
    <x v="0"/>
    <x v="3"/>
    <x v="2"/>
    <x v="6"/>
    <s v="G03-00-5021-000 FICA Tax"/>
    <s v="5000 Payroll Expenses"/>
    <s v="None"/>
    <n v="76.3"/>
    <m/>
    <m/>
    <n v="0"/>
    <n v="0"/>
  </r>
  <r>
    <x v="0"/>
    <x v="3"/>
    <x v="2"/>
    <x v="6"/>
    <s v="G03-00-5021-GF1 FICA Tax - FP&amp;S 2018"/>
    <s v="5000 Payroll Expenses"/>
    <s v="None"/>
    <n v="32.61"/>
    <m/>
    <m/>
    <n v="0"/>
    <n v="0"/>
  </r>
  <r>
    <x v="0"/>
    <x v="3"/>
    <x v="2"/>
    <x v="6"/>
    <s v="G03-00-5021-GF2 FICA Tax - FP&amp;S 2020"/>
    <s v="5000 Payroll Expenses"/>
    <s v="None"/>
    <n v="1526.02"/>
    <m/>
    <m/>
    <n v="0"/>
    <n v="0"/>
  </r>
  <r>
    <x v="0"/>
    <x v="3"/>
    <x v="2"/>
    <x v="6"/>
    <s v="G03-00-5022-000 Medicare Tax"/>
    <s v="5000 Payroll Expenses"/>
    <s v="None"/>
    <n v="17.84"/>
    <m/>
    <m/>
    <n v="0"/>
    <n v="0"/>
  </r>
  <r>
    <x v="0"/>
    <x v="3"/>
    <x v="2"/>
    <x v="6"/>
    <s v="G03-00-5022-GF1 Medicare Tax - FP&amp;S 2018"/>
    <s v="5000 Payroll Expenses"/>
    <s v="None"/>
    <n v="7.59"/>
    <m/>
    <m/>
    <n v="0"/>
    <n v="0"/>
  </r>
  <r>
    <x v="0"/>
    <x v="3"/>
    <x v="2"/>
    <x v="6"/>
    <s v="G03-00-5022-GF2 Medicare Tax - FP&amp;S 2020"/>
    <s v="5000 Payroll Expenses"/>
    <s v="None"/>
    <n v="356.72"/>
    <m/>
    <m/>
    <n v="0"/>
    <n v="0"/>
  </r>
  <r>
    <x v="0"/>
    <x v="3"/>
    <x v="2"/>
    <x v="6"/>
    <s v="G03-00-5110-GF1 Workers Comp. Insurance - FP&amp;S 2018"/>
    <s v="5100 Employee Benefits"/>
    <s v="None"/>
    <n v="7.77"/>
    <m/>
    <m/>
    <n v="0"/>
    <n v="0"/>
  </r>
  <r>
    <x v="0"/>
    <x v="3"/>
    <x v="2"/>
    <x v="6"/>
    <s v="G03-00-5120-000 Retirement Plan"/>
    <s v="5100 Employee Benefits"/>
    <s v="None"/>
    <n v="12.31"/>
    <m/>
    <m/>
    <n v="0"/>
    <n v="0"/>
  </r>
  <r>
    <x v="0"/>
    <x v="3"/>
    <x v="2"/>
    <x v="6"/>
    <s v="G03-00-5120-GF1 Retirement Plan - FP&amp;S 2018"/>
    <s v="5100 Employee Benefits"/>
    <s v="None"/>
    <n v="5.24"/>
    <m/>
    <m/>
    <n v="0"/>
    <n v="0"/>
  </r>
  <r>
    <x v="0"/>
    <x v="3"/>
    <x v="2"/>
    <x v="6"/>
    <s v="G03-00-5120-GF2 Retirement Plan - FP&amp;S 2020"/>
    <s v="5100 Employee Benefits"/>
    <s v="None"/>
    <n v="246.24"/>
    <m/>
    <m/>
    <n v="0"/>
    <n v="0"/>
  </r>
  <r>
    <x v="0"/>
    <x v="3"/>
    <x v="2"/>
    <x v="6"/>
    <s v="G03-00-5911-000 Community Outreach/PR Programs"/>
    <s v="5900 Public Education/Outreach"/>
    <s v="None"/>
    <n v="2298.0700000000002"/>
    <m/>
    <m/>
    <n v="0"/>
    <n v="0"/>
  </r>
  <r>
    <x v="0"/>
    <x v="3"/>
    <x v="2"/>
    <x v="6"/>
    <s v="G03-00-5911-GF2 Community Ourtreach/PR Programs - FP&amp;S 2020"/>
    <s v="5900 Public Education/Outreach"/>
    <s v="None"/>
    <n v="45961.4"/>
    <m/>
    <m/>
    <n v="0"/>
    <n v="0"/>
  </r>
  <r>
    <x v="0"/>
    <x v="4"/>
    <x v="2"/>
    <x v="6"/>
    <s v="GEN-AD-5010-000 Salaries"/>
    <s v="5000 Payroll Expenses"/>
    <s v="None"/>
    <n v="1713197.56"/>
    <n v="2225460"/>
    <n v="2225460"/>
    <n v="2000000"/>
    <n v="2268833"/>
  </r>
  <r>
    <x v="0"/>
    <x v="4"/>
    <x v="2"/>
    <x v="6"/>
    <s v="GEN-AD-5012-000 Salary Expense - Overtime"/>
    <s v="5000 Payroll Expenses"/>
    <s v="None"/>
    <n v="20251.25"/>
    <n v="13289"/>
    <n v="13289"/>
    <n v="23000"/>
    <n v="21000"/>
  </r>
  <r>
    <x v="0"/>
    <x v="4"/>
    <x v="2"/>
    <x v="6"/>
    <s v="GEN-AD-5017-000 Salary Expense - Disaster Related Overtime"/>
    <s v="5000 Payroll Expenses"/>
    <s v="None"/>
    <n v="238.03"/>
    <n v="0"/>
    <n v="0"/>
    <n v="165.95"/>
    <n v="0"/>
  </r>
  <r>
    <x v="0"/>
    <x v="4"/>
    <x v="2"/>
    <x v="6"/>
    <s v="GEN-AD-5021-000 FICA Tax"/>
    <s v="5000 Payroll Expenses"/>
    <s v="None"/>
    <n v="104087.24"/>
    <n v="132931"/>
    <n v="132931"/>
    <n v="125436"/>
    <n v="140073.3018976"/>
  </r>
  <r>
    <x v="0"/>
    <x v="4"/>
    <x v="2"/>
    <x v="6"/>
    <s v="GEN-AD-5022-000 Medicare tax"/>
    <s v="5000 Payroll Expenses"/>
    <s v="None"/>
    <n v="24508.560000000001"/>
    <n v="32544"/>
    <n v="32544"/>
    <n v="29336"/>
    <n v="32502.609999999997"/>
  </r>
  <r>
    <x v="0"/>
    <x v="4"/>
    <x v="2"/>
    <x v="6"/>
    <s v="GEN-AD-5023-000 SUTA tax"/>
    <s v="5000 Payroll Expenses"/>
    <s v="None"/>
    <n v="364.22"/>
    <n v="6552"/>
    <n v="6552"/>
    <n v="1500"/>
    <n v="247.50000000000009"/>
  </r>
  <r>
    <x v="0"/>
    <x v="4"/>
    <x v="2"/>
    <x v="6"/>
    <s v="GEN-AD-5026-000 HR Administration Expense"/>
    <s v="5000 Payroll Expenses"/>
    <s v="None"/>
    <n v="22661.96"/>
    <n v="65177"/>
    <n v="65177"/>
    <n v="65177"/>
    <n v="44338"/>
  </r>
  <r>
    <x v="0"/>
    <x v="4"/>
    <x v="2"/>
    <x v="6"/>
    <s v="GEN-AD-5110-000 Workers Comp. Insurance"/>
    <s v="5100 Employee Benefits"/>
    <s v="None"/>
    <n v="7212.66"/>
    <n v="0"/>
    <n v="0"/>
    <n v="6200"/>
    <n v="2340.6164562914405"/>
  </r>
  <r>
    <x v="0"/>
    <x v="4"/>
    <x v="2"/>
    <x v="6"/>
    <s v="GEN-AD-5120-000 Retirement Plan"/>
    <s v="5100 Employee Benefits"/>
    <s v="None"/>
    <n v="177627.5"/>
    <n v="224443"/>
    <n v="224443"/>
    <n v="224443"/>
    <n v="224155.98548000003"/>
  </r>
  <r>
    <x v="0"/>
    <x v="4"/>
    <x v="2"/>
    <x v="6"/>
    <s v="GEN-AD-5121-000 Retirement Plan - 457 401a Contributions"/>
    <s v="5100 Employee Benefits"/>
    <s v="None"/>
    <n v="230434.72"/>
    <n v="17484"/>
    <n v="17484"/>
    <n v="17484"/>
    <n v="16699.620918260003"/>
  </r>
  <r>
    <x v="0"/>
    <x v="4"/>
    <x v="2"/>
    <x v="6"/>
    <s v="GEN-AD-5130-000 Health Insurance (&amp; Dental FY2018)"/>
    <s v="5100 Employee Benefits"/>
    <s v="None"/>
    <n v="171612.05"/>
    <n v="237922"/>
    <n v="237922"/>
    <n v="237922"/>
    <n v="204758"/>
  </r>
  <r>
    <x v="0"/>
    <x v="4"/>
    <x v="2"/>
    <x v="6"/>
    <s v="GEN-AD-5131-000 Dental &amp; Vision Insurance"/>
    <s v="5100 Employee Benefits"/>
    <s v="None"/>
    <n v="14782.42"/>
    <n v="18392"/>
    <n v="18392"/>
    <n v="18392"/>
    <n v="16567"/>
  </r>
  <r>
    <x v="0"/>
    <x v="4"/>
    <x v="2"/>
    <x v="6"/>
    <s v="GEN-AD-5132-000 Section 125 Contributions"/>
    <s v="5100 Employee Benefits"/>
    <s v="None"/>
    <n v="34921.040000000001"/>
    <n v="38527"/>
    <n v="38527"/>
    <n v="38527"/>
    <n v="37403"/>
  </r>
  <r>
    <x v="0"/>
    <x v="4"/>
    <x v="2"/>
    <x v="6"/>
    <s v="GEN-AD-5135-000 Employee Assistance Program"/>
    <s v="5100 Employee Benefits"/>
    <s v="None"/>
    <n v="557.97"/>
    <n v="706"/>
    <n v="706"/>
    <n v="706"/>
    <n v="680"/>
  </r>
  <r>
    <x v="0"/>
    <x v="4"/>
    <x v="2"/>
    <x v="6"/>
    <s v="GEN-AD-5140-000 Disability Insurance"/>
    <s v="5100 Employee Benefits"/>
    <s v="None"/>
    <n v="5461.03"/>
    <n v="8450"/>
    <n v="8450"/>
    <n v="8450"/>
    <n v="7979"/>
  </r>
  <r>
    <x v="0"/>
    <x v="4"/>
    <x v="2"/>
    <x v="6"/>
    <s v="GEN-AD-5150-000 AD &amp; D and Life Insurance"/>
    <s v="5100 Employee Benefits"/>
    <s v="None"/>
    <n v="1812.13"/>
    <n v="3685"/>
    <n v="3685"/>
    <n v="3685"/>
    <n v="4217"/>
  </r>
  <r>
    <x v="0"/>
    <x v="4"/>
    <x v="2"/>
    <x v="6"/>
    <s v="GEN-AD-5182-000 Initial Physical Exam"/>
    <s v="5100 Employee Benefits"/>
    <s v="None"/>
    <n v="113635"/>
    <n v="73000"/>
    <n v="73000"/>
    <n v="99750"/>
    <n v="156000"/>
  </r>
  <r>
    <x v="0"/>
    <x v="4"/>
    <x v="2"/>
    <x v="6"/>
    <s v="GEN-AD-5640-000 Uniforms"/>
    <s v="5600 PPE/Uniform"/>
    <s v="None"/>
    <n v="1700.88"/>
    <n v="7870"/>
    <n v="7870"/>
    <n v="7870"/>
    <n v="17840"/>
  </r>
  <r>
    <x v="0"/>
    <x v="4"/>
    <x v="2"/>
    <x v="6"/>
    <s v="GEN-AD-5710-000 Promotional Materials"/>
    <s v="5700 Recruiting &amp; Retention"/>
    <s v="None"/>
    <n v="3786.99"/>
    <n v="5800"/>
    <n v="5800"/>
    <n v="1500"/>
    <n v="4500"/>
  </r>
  <r>
    <x v="0"/>
    <x v="4"/>
    <x v="2"/>
    <x v="6"/>
    <s v="GEN-AD-5720-000 Recruiting Ads"/>
    <s v="5700 Recruiting &amp; Retention"/>
    <s v="None"/>
    <n v="1500.62"/>
    <n v="1420"/>
    <n v="1420"/>
    <n v="2400"/>
    <n v="2500"/>
  </r>
  <r>
    <x v="0"/>
    <x v="4"/>
    <x v="2"/>
    <x v="6"/>
    <s v="GEN-AD-5730-000 Applicant Testing/Screening"/>
    <s v="5700 Recruiting &amp; Retention"/>
    <s v="None"/>
    <n v="11766.95"/>
    <n v="16750"/>
    <n v="16750"/>
    <n v="16750"/>
    <n v="17870"/>
  </r>
  <r>
    <x v="0"/>
    <x v="4"/>
    <x v="2"/>
    <x v="6"/>
    <s v="GEN-AD-5740-000 Awards Program"/>
    <s v="5700 Recruiting &amp; Retention"/>
    <s v="None"/>
    <n v="4030.69"/>
    <n v="4900"/>
    <n v="4900"/>
    <n v="11700"/>
    <n v="13000"/>
  </r>
  <r>
    <x v="0"/>
    <x v="4"/>
    <x v="2"/>
    <x v="6"/>
    <s v="GEN-AD-5750-000 Events Program"/>
    <s v="5700 Recruiting &amp; Retention"/>
    <s v="None"/>
    <n v="19303.27"/>
    <n v="24400"/>
    <n v="24400"/>
    <n v="20000"/>
    <n v="17700"/>
  </r>
  <r>
    <x v="0"/>
    <x v="4"/>
    <x v="2"/>
    <x v="6"/>
    <s v="GEN-AD-5790-000 Miscellaneous"/>
    <s v="5700 Recruiting &amp; Retention"/>
    <s v="None"/>
    <n v="614.87"/>
    <n v="800"/>
    <n v="800"/>
    <n v="2300"/>
    <n v="2500"/>
  </r>
  <r>
    <x v="0"/>
    <x v="4"/>
    <x v="2"/>
    <x v="6"/>
    <s v="GEN-AD-5810-000 Training Conference &amp; CEU"/>
    <s v="5800 Training Program"/>
    <s v="None"/>
    <n v="16460.43"/>
    <n v="26615"/>
    <n v="26615"/>
    <n v="27583.78"/>
    <n v="49186"/>
  </r>
  <r>
    <x v="0"/>
    <x v="4"/>
    <x v="2"/>
    <x v="6"/>
    <s v="GEN-AD-5820-000 Training Manuals &amp; Books"/>
    <s v="5800 Training Program"/>
    <s v="None"/>
    <n v="204.95"/>
    <n v="150"/>
    <n v="150"/>
    <n v="150"/>
    <n v="500"/>
  </r>
  <r>
    <x v="0"/>
    <x v="4"/>
    <x v="2"/>
    <x v="6"/>
    <s v="GEN-AD-5851-000 Per Diem - Travel Training"/>
    <s v="5800 Training Program"/>
    <s v="None"/>
    <n v="2411.5"/>
    <n v="1946"/>
    <n v="2796"/>
    <n v="2796"/>
    <n v="8283"/>
  </r>
  <r>
    <x v="0"/>
    <x v="4"/>
    <x v="2"/>
    <x v="6"/>
    <s v="GEN-AD-5852-000 Lodging - Travel Training"/>
    <s v="5800 Training Program"/>
    <s v="None"/>
    <n v="7068.94"/>
    <n v="22724"/>
    <n v="26374"/>
    <n v="26374"/>
    <n v="19605"/>
  </r>
  <r>
    <x v="0"/>
    <x v="4"/>
    <x v="2"/>
    <x v="6"/>
    <s v="GEN-AD-5854-000 Air Fare - Travel Training"/>
    <s v="5800 Training Program"/>
    <s v="None"/>
    <n v="1114.8699999999999"/>
    <n v="500"/>
    <n v="2850"/>
    <n v="2850"/>
    <m/>
  </r>
  <r>
    <x v="0"/>
    <x v="4"/>
    <x v="2"/>
    <x v="6"/>
    <s v="GEN-AD-5855-000 Mileage/Rental Car - Travel Training"/>
    <s v="5800 Training Program"/>
    <s v="None"/>
    <n v="480.17"/>
    <n v="1100"/>
    <n v="1750"/>
    <n v="1750"/>
    <n v="676"/>
  </r>
  <r>
    <x v="0"/>
    <x v="4"/>
    <x v="2"/>
    <x v="6"/>
    <s v="GEN-AD-6110-000 Subscriptions - Periodicals"/>
    <s v="6100 Dues &amp; Subscriptions"/>
    <s v="None"/>
    <n v="0"/>
    <n v="49"/>
    <n v="49"/>
    <n v="0"/>
    <n v="0"/>
  </r>
  <r>
    <x v="0"/>
    <x v="4"/>
    <x v="2"/>
    <x v="6"/>
    <s v="GEN-AD-6112-000 Subscriptions - Software"/>
    <s v="6100 Dues &amp; Subscriptions"/>
    <s v="None"/>
    <n v="138970.85"/>
    <n v="787284"/>
    <n v="787284"/>
    <n v="566867.64"/>
    <n v="694824"/>
  </r>
  <r>
    <x v="0"/>
    <x v="4"/>
    <x v="2"/>
    <x v="6"/>
    <s v="GEN-AD-6122-000 Dues and Membership Fees"/>
    <s v="6100 Dues &amp; Subscriptions"/>
    <s v="None"/>
    <n v="13563.68"/>
    <n v="16393"/>
    <n v="16393"/>
    <n v="12077"/>
    <n v="15245"/>
  </r>
  <r>
    <x v="0"/>
    <x v="4"/>
    <x v="2"/>
    <x v="6"/>
    <s v="GEN-AD-6210-000 Regular Postage"/>
    <s v="6200 Administrative Services"/>
    <s v="None"/>
    <n v="9450.49"/>
    <n v="10316"/>
    <n v="10316"/>
    <n v="26000"/>
    <n v="2645"/>
  </r>
  <r>
    <x v="0"/>
    <x v="4"/>
    <x v="2"/>
    <x v="6"/>
    <s v="GEN-AD-6220-000 Shipping Charges"/>
    <s v="6200 Administrative Services"/>
    <s v="None"/>
    <n v="951.52"/>
    <n v="900"/>
    <n v="900"/>
    <n v="3200"/>
    <n v="3500"/>
  </r>
  <r>
    <x v="0"/>
    <x v="4"/>
    <x v="2"/>
    <x v="6"/>
    <s v="GEN-AD-6225-000 Printing - Forms &amp; Materials"/>
    <s v="6200 Administrative Services"/>
    <s v="None"/>
    <n v="4385.1099999999997"/>
    <n v="4765"/>
    <n v="4765"/>
    <n v="4765"/>
    <n v="5300"/>
  </r>
  <r>
    <x v="0"/>
    <x v="4"/>
    <x v="2"/>
    <x v="6"/>
    <s v="GEN-AD-6240-000 Bank / Processing Fees"/>
    <s v="6200 Administrative Services"/>
    <s v="None"/>
    <n v="11787.45"/>
    <n v="15710"/>
    <n v="15710"/>
    <n v="12500"/>
    <n v="10420"/>
  </r>
  <r>
    <x v="0"/>
    <x v="4"/>
    <x v="2"/>
    <x v="6"/>
    <s v="GEN-AD-6250-000 Advertisements"/>
    <s v="6200 Administrative Services"/>
    <s v="None"/>
    <n v="4062.6"/>
    <n v="7416"/>
    <n v="7416"/>
    <n v="7416"/>
    <n v="2172"/>
  </r>
  <r>
    <x v="0"/>
    <x v="4"/>
    <x v="2"/>
    <x v="6"/>
    <s v="GEN-AD-6255-000 Miscellaneous"/>
    <s v="6200 Administrative Services"/>
    <s v="None"/>
    <n v="3326"/>
    <n v="0"/>
    <n v="0"/>
    <n v="330"/>
    <n v="0"/>
  </r>
  <r>
    <x v="0"/>
    <x v="4"/>
    <x v="2"/>
    <x v="6"/>
    <s v="GEN-AD-6295-000 Insurance"/>
    <s v="6200 Administrative Services"/>
    <s v="None"/>
    <n v="210560.33"/>
    <n v="304850"/>
    <n v="304850"/>
    <n v="304850"/>
    <n v="321200"/>
  </r>
  <r>
    <x v="0"/>
    <x v="4"/>
    <x v="2"/>
    <x v="6"/>
    <s v="GEN-AD-6311-000 Stipend"/>
    <s v="6310 Commissioners"/>
    <s v="None"/>
    <n v="10250"/>
    <n v="16200"/>
    <n v="16200"/>
    <n v="9000"/>
    <n v="12000"/>
  </r>
  <r>
    <x v="0"/>
    <x v="4"/>
    <x v="2"/>
    <x v="6"/>
    <s v="GEN-AD-6312-000 Conference &amp; Training - Commissioners"/>
    <s v="6310 Commissioners"/>
    <s v="None"/>
    <n v="1727.5"/>
    <n v="6025"/>
    <n v="6025"/>
    <n v="6025"/>
    <n v="5525"/>
  </r>
  <r>
    <x v="0"/>
    <x v="4"/>
    <x v="2"/>
    <x v="6"/>
    <s v="GEN-AD-6313-000 Meals - Commissioners"/>
    <s v="6310 Commissioners"/>
    <s v="None"/>
    <n v="5352.73"/>
    <n v="3000"/>
    <n v="3000"/>
    <n v="4200"/>
    <n v="4080"/>
  </r>
  <r>
    <x v="0"/>
    <x v="4"/>
    <x v="2"/>
    <x v="6"/>
    <s v="GEN-AD-6321-000 Per Diem - Commissioner Travel"/>
    <s v="6310 Commissioners"/>
    <s v="None"/>
    <n v="0"/>
    <n v="300"/>
    <n v="300"/>
    <n v="300"/>
    <n v="300"/>
  </r>
  <r>
    <x v="0"/>
    <x v="4"/>
    <x v="2"/>
    <x v="6"/>
    <s v="GEN-AD-6322-000 Lodging - Commissioner Travel"/>
    <s v="6320 Commissioners - Travel"/>
    <s v="None"/>
    <n v="472.9"/>
    <n v="6500"/>
    <n v="6500"/>
    <n v="6500"/>
    <n v="6500"/>
  </r>
  <r>
    <x v="0"/>
    <x v="4"/>
    <x v="2"/>
    <x v="6"/>
    <s v="GEN-AD-6323-000 Meals - Commissioner Travel"/>
    <s v="6320 Commissioners - Travel"/>
    <s v="None"/>
    <n v="0"/>
    <n v="1275"/>
    <n v="1275"/>
    <n v="1275"/>
    <n v="0"/>
  </r>
  <r>
    <x v="0"/>
    <x v="4"/>
    <x v="2"/>
    <x v="6"/>
    <s v="GEN-AD-6324-000 Air Fare - Commissioner Travel"/>
    <s v="6320 Commissioners - Travel"/>
    <s v="None"/>
    <n v="0"/>
    <n v="1600"/>
    <n v="1600"/>
    <n v="1600"/>
    <n v="1600"/>
  </r>
  <r>
    <x v="0"/>
    <x v="4"/>
    <x v="2"/>
    <x v="6"/>
    <s v="GEN-AD-6325-000 Mileage / Car Rental - Commissioner Travel"/>
    <s v="6320 Commissioners - Travel"/>
    <s v="None"/>
    <n v="0"/>
    <n v="400"/>
    <n v="400"/>
    <n v="400"/>
    <n v="400"/>
  </r>
  <r>
    <x v="0"/>
    <x v="4"/>
    <x v="2"/>
    <x v="6"/>
    <s v="GEN-AD-6362-000 Lodging - Staff Business  Travel"/>
    <s v="6360 Staff - General Business Travel"/>
    <s v="None"/>
    <n v="1367.99"/>
    <n v="9000"/>
    <n v="9000"/>
    <n v="2000"/>
    <n v="9000"/>
  </r>
  <r>
    <x v="0"/>
    <x v="4"/>
    <x v="2"/>
    <x v="6"/>
    <s v="GEN-AD-6363-000 Meals"/>
    <s v="6360 Staff - General Business Travel"/>
    <s v="None"/>
    <n v="531.6"/>
    <n v="7350"/>
    <n v="7350"/>
    <n v="2000"/>
    <n v="6500"/>
  </r>
  <r>
    <x v="0"/>
    <x v="4"/>
    <x v="2"/>
    <x v="6"/>
    <s v="GEN-AD-6365-000 Mileage / Car Rental - Staff Business  Travel"/>
    <s v="6360 Staff - General Business Travel"/>
    <s v="None"/>
    <n v="0"/>
    <n v="0"/>
    <n v="0"/>
    <n v="350"/>
    <n v="350"/>
  </r>
  <r>
    <x v="0"/>
    <x v="4"/>
    <x v="2"/>
    <x v="6"/>
    <s v="GEN-AD-6611-000 Regular Legal Counsel"/>
    <s v="6610 Legal Counsel"/>
    <s v="None"/>
    <n v="46805.8"/>
    <n v="38000"/>
    <n v="38000"/>
    <n v="43000"/>
    <n v="45000"/>
  </r>
  <r>
    <x v="0"/>
    <x v="4"/>
    <x v="2"/>
    <x v="6"/>
    <s v="GEN-AD-6612-000 Special Legal Counsel"/>
    <s v="6610 Legal Counsel"/>
    <s v="None"/>
    <n v="101292.02"/>
    <n v="118500"/>
    <n v="118500"/>
    <n v="80000"/>
    <n v="9000"/>
  </r>
  <r>
    <x v="0"/>
    <x v="4"/>
    <x v="2"/>
    <x v="6"/>
    <s v="GEN-AD-6613-000 Legislative Counsel"/>
    <s v="6610 Legal Counsel"/>
    <s v="None"/>
    <n v="29054"/>
    <n v="54000"/>
    <n v="54000"/>
    <n v="55000"/>
    <n v="144000"/>
  </r>
  <r>
    <x v="0"/>
    <x v="4"/>
    <x v="2"/>
    <x v="6"/>
    <s v="GEN-AD-6615-000 Other Legal Counsel"/>
    <s v="6610 Legal Counsel"/>
    <s v="None"/>
    <n v="0"/>
    <n v="10000"/>
    <n v="10000"/>
    <n v="426143"/>
    <n v="500000"/>
  </r>
  <r>
    <x v="0"/>
    <x v="4"/>
    <x v="2"/>
    <x v="6"/>
    <s v="GEN-AD-6622-000 Audit Services"/>
    <s v="6620 Financial Services"/>
    <s v="None"/>
    <n v="35000"/>
    <n v="36000"/>
    <n v="36000"/>
    <n v="30000"/>
    <n v="37000"/>
  </r>
  <r>
    <x v="0"/>
    <x v="4"/>
    <x v="2"/>
    <x v="6"/>
    <s v="GEN-AD-6623-000 TCAD/Tax Collector"/>
    <s v="6620 Financial Services"/>
    <s v="None"/>
    <n v="148157.9"/>
    <n v="163500"/>
    <n v="163500"/>
    <n v="172545"/>
    <n v="185407"/>
  </r>
  <r>
    <x v="0"/>
    <x v="4"/>
    <x v="2"/>
    <x v="6"/>
    <s v="GEN-AD-6624-000 Sales Tax Analysis / Collection"/>
    <s v="6620 Financial Services"/>
    <s v="None"/>
    <n v="411733.14"/>
    <n v="446734"/>
    <n v="446734"/>
    <n v="428000"/>
    <n v="448000"/>
  </r>
  <r>
    <x v="0"/>
    <x v="4"/>
    <x v="2"/>
    <x v="6"/>
    <s v="GEN-AD-6641-000 Computer Service / Support"/>
    <s v="6640 Other Professional Services"/>
    <s v="None"/>
    <n v="235889.9"/>
    <n v="290270"/>
    <n v="290270"/>
    <n v="290270"/>
    <n v="404670"/>
  </r>
  <r>
    <x v="0"/>
    <x v="4"/>
    <x v="2"/>
    <x v="6"/>
    <s v="GEN-AD-6642-000 Miscellaneous Prof. Services"/>
    <s v="6640 Other Professional Services"/>
    <s v="None"/>
    <n v="395558.51"/>
    <n v="464830"/>
    <n v="464830"/>
    <n v="481452.83999999997"/>
    <n v="640596"/>
  </r>
  <r>
    <x v="0"/>
    <x v="4"/>
    <x v="2"/>
    <x v="6"/>
    <s v="GEN-AD-6643-000 Collections fees Services rendered"/>
    <s v="6640 Other Professional Services"/>
    <s v="None"/>
    <n v="100066.74"/>
    <n v="127000"/>
    <n v="127000"/>
    <n v="87000"/>
    <n v="102000"/>
  </r>
  <r>
    <x v="0"/>
    <x v="4"/>
    <x v="2"/>
    <x v="6"/>
    <s v="GEN-AD-6644-000 Medical Director"/>
    <s v="6640 Other Professional Services"/>
    <s v="None"/>
    <n v="23875"/>
    <n v="34500"/>
    <n v="34500"/>
    <n v="31153"/>
    <n v="35000"/>
  </r>
  <r>
    <x v="0"/>
    <x v="4"/>
    <x v="2"/>
    <x v="6"/>
    <s v="GEN-AD-6646-000 Nov2017 Interlocal with CoP Sales Tax Payment"/>
    <s v="6640 Other Professional Services"/>
    <s v="None"/>
    <n v="0"/>
    <n v="100000"/>
    <n v="100000"/>
    <n v="0"/>
    <n v="100000"/>
  </r>
  <r>
    <x v="0"/>
    <x v="4"/>
    <x v="2"/>
    <x v="6"/>
    <s v="GEN-AD-7660-000 Office Equipment (F&amp;F)"/>
    <s v="7600 Non Capital Equipment"/>
    <s v="None"/>
    <n v="4488.5"/>
    <m/>
    <m/>
    <m/>
    <m/>
  </r>
  <r>
    <x v="0"/>
    <x v="4"/>
    <x v="2"/>
    <x v="6"/>
    <s v="GEN-HR-5110-000 Workers Comp. Insurance"/>
    <s v="5100 Employee Benefits"/>
    <s v="None"/>
    <n v="427.82"/>
    <m/>
    <m/>
    <n v="0"/>
    <n v="0"/>
  </r>
  <r>
    <x v="0"/>
    <x v="4"/>
    <x v="2"/>
    <x v="6"/>
    <s v="GEN-HR-5130-000 Health Insurance (&amp; Dental FY2018)"/>
    <s v="5100 Employee Benefits"/>
    <s v="None"/>
    <n v="13693.2"/>
    <n v="0"/>
    <n v="0"/>
    <n v="20000"/>
    <n v="0"/>
  </r>
  <r>
    <x v="0"/>
    <x v="4"/>
    <x v="2"/>
    <x v="6"/>
    <s v="GEN-HR-5131-000 Dental &amp; Vision Insurance"/>
    <s v="5100 Employee Benefits"/>
    <s v="None"/>
    <n v="-46.26"/>
    <n v="0"/>
    <n v="0"/>
    <n v="1000"/>
    <n v="0"/>
  </r>
  <r>
    <x v="0"/>
    <x v="4"/>
    <x v="2"/>
    <x v="6"/>
    <s v="GEN-HR-5140-000 Disability Insurance"/>
    <s v="5100 Employee Benefits"/>
    <s v="None"/>
    <n v="-2913.5"/>
    <n v="0"/>
    <n v="0"/>
    <n v="2000"/>
    <n v="0"/>
  </r>
  <r>
    <x v="0"/>
    <x v="4"/>
    <x v="2"/>
    <x v="6"/>
    <s v="GEN-HR-5150-000 AD &amp; D and Life Insurance"/>
    <s v="5100 Employee Benefits"/>
    <s v="None"/>
    <n v="1054.9100000000001"/>
    <n v="0"/>
    <n v="0"/>
    <n v="4000"/>
    <n v="0"/>
  </r>
  <r>
    <x v="0"/>
    <x v="4"/>
    <x v="2"/>
    <x v="6"/>
    <s v="GEN-HR-5151-000 Other Benefits"/>
    <s v="5100 Employee Benefits"/>
    <s v="None"/>
    <n v="42"/>
    <n v="0"/>
    <n v="0"/>
    <n v="0"/>
    <n v="0"/>
  </r>
  <r>
    <x v="0"/>
    <x v="4"/>
    <x v="2"/>
    <x v="6"/>
    <s v="GEN-LG-5210-000 Office Supply &amp; Material"/>
    <s v="5200 Supply &amp; Material Mgmt"/>
    <s v="None"/>
    <n v="24289.74"/>
    <n v="30000"/>
    <n v="30000"/>
    <n v="32500"/>
    <n v="36000"/>
  </r>
  <r>
    <x v="0"/>
    <x v="4"/>
    <x v="2"/>
    <x v="6"/>
    <s v="GEN-LG-5220-000 Janitorial Supply - General"/>
    <s v="5200 Supply &amp; Material Mgmt"/>
    <s v="None"/>
    <n v="6766.49"/>
    <n v="7500"/>
    <n v="7500"/>
    <n v="20000"/>
    <n v="21000"/>
  </r>
  <r>
    <x v="0"/>
    <x v="4"/>
    <x v="2"/>
    <x v="6"/>
    <s v="GEN-LG-5220-B06 Janitorial Sup. - Admin Bldg"/>
    <s v="5200 Supply &amp; Material Mgmt"/>
    <s v="None"/>
    <n v="2781.43"/>
    <n v="3850"/>
    <n v="3850"/>
    <n v="4400"/>
    <n v="4850"/>
  </r>
  <r>
    <x v="0"/>
    <x v="4"/>
    <x v="2"/>
    <x v="6"/>
    <s v="GEN-LG-5220-B08 Janitorial Supply - CEC"/>
    <s v="5200 Supply &amp; Material Mgmt"/>
    <s v="None"/>
    <n v="4622.13"/>
    <n v="4950"/>
    <n v="4950"/>
    <n v="4950"/>
    <n v="5500"/>
  </r>
  <r>
    <x v="0"/>
    <x v="4"/>
    <x v="2"/>
    <x v="6"/>
    <s v="GEN-LG-5220-B10 Janitorial Supply - Warehouse"/>
    <s v="5200 Supply &amp; Material Mgmt"/>
    <s v="None"/>
    <n v="3633.63"/>
    <n v="2750"/>
    <n v="2750"/>
    <n v="2000"/>
    <n v="2100"/>
  </r>
  <r>
    <x v="0"/>
    <x v="4"/>
    <x v="2"/>
    <x v="6"/>
    <s v="GEN-LG-5220-S01 Janitorial Supply - Sta. #1 - Central"/>
    <s v="5200 Supply &amp; Material Mgmt"/>
    <s v="None"/>
    <n v="8394.39"/>
    <n v="9114"/>
    <n v="9114"/>
    <n v="9114"/>
    <n v="9600"/>
  </r>
  <r>
    <x v="0"/>
    <x v="4"/>
    <x v="2"/>
    <x v="6"/>
    <s v="GEN-LG-5220-S02 Janitorial Supply - Station #2"/>
    <s v="5200 Supply &amp; Material Mgmt"/>
    <s v="None"/>
    <n v="6770.38"/>
    <n v="7700"/>
    <n v="7700"/>
    <n v="7700"/>
    <n v="8100"/>
  </r>
  <r>
    <x v="0"/>
    <x v="4"/>
    <x v="2"/>
    <x v="6"/>
    <s v="GEN-LG-5220-S03 Janitorial Supply - Station #3"/>
    <s v="5200 Supply &amp; Material Mgmt"/>
    <s v="None"/>
    <n v="5191.75"/>
    <n v="6050"/>
    <n v="6050"/>
    <n v="6405"/>
    <n v="6725"/>
  </r>
  <r>
    <x v="0"/>
    <x v="4"/>
    <x v="2"/>
    <x v="6"/>
    <s v="GEN-LG-5220-S04 Janitorial Supply - Station #4"/>
    <s v="5200 Supply &amp; Material Mgmt"/>
    <s v="None"/>
    <n v="5229.3999999999996"/>
    <n v="6050"/>
    <n v="6050"/>
    <n v="6050"/>
    <n v="6350"/>
  </r>
  <r>
    <x v="0"/>
    <x v="4"/>
    <x v="2"/>
    <x v="6"/>
    <s v="GEN-LG-5220-S05 Janitorial Supply - Station #5"/>
    <s v="5200 Supply &amp; Material Mgmt"/>
    <s v="None"/>
    <n v="8900.44"/>
    <n v="9790"/>
    <n v="9790"/>
    <n v="9000"/>
    <n v="9450"/>
  </r>
  <r>
    <x v="0"/>
    <x v="4"/>
    <x v="2"/>
    <x v="6"/>
    <s v="GEN-LG-5220-S06 Janitorial Supply - Station #6"/>
    <s v="5200 Supply &amp; Material Mgmt"/>
    <s v="None"/>
    <n v="0"/>
    <n v="1500"/>
    <n v="1500"/>
    <n v="0"/>
    <n v="8663"/>
  </r>
  <r>
    <x v="0"/>
    <x v="4"/>
    <x v="2"/>
    <x v="6"/>
    <s v="GEN-LG-5220-S08 Janitorial Supply - Station #8"/>
    <s v="5200 Supply &amp; Material Mgmt"/>
    <s v="None"/>
    <n v="77.61"/>
    <n v="0"/>
    <n v="0"/>
    <n v="470"/>
    <n v="500"/>
  </r>
  <r>
    <x v="0"/>
    <x v="4"/>
    <x v="2"/>
    <x v="6"/>
    <s v="GEN-LG-5220-ST7 Janitorial Supply - Station #7 Temp"/>
    <s v="5200 Supply &amp; Material Mgmt"/>
    <s v="None"/>
    <n v="0"/>
    <n v="0"/>
    <n v="0"/>
    <n v="8"/>
    <n v="500"/>
  </r>
  <r>
    <x v="0"/>
    <x v="4"/>
    <x v="2"/>
    <x v="6"/>
    <s v="GEN-LG-5311-000 Gen. Sys. &amp; Equip. Maint."/>
    <s v="5310 Systems &amp; Equipment Maintenance"/>
    <s v="None"/>
    <n v="88"/>
    <m/>
    <m/>
    <m/>
    <m/>
  </r>
  <r>
    <x v="0"/>
    <x v="4"/>
    <x v="2"/>
    <x v="6"/>
    <s v="GEN-LG-5316-000 Ice Makers"/>
    <s v="5310 Systems &amp; Equipment Maintenance"/>
    <s v="None"/>
    <n v="296"/>
    <n v="4500"/>
    <n v="4500"/>
    <n v="4500"/>
    <n v="4500"/>
  </r>
  <r>
    <x v="0"/>
    <x v="4"/>
    <x v="2"/>
    <x v="6"/>
    <s v="GEN-LG-5317-000 Printer / Copier Equipment"/>
    <s v="5310 Systems &amp; Equipment Maintenance"/>
    <s v="None"/>
    <n v="13895.58"/>
    <n v="33000"/>
    <n v="33000"/>
    <n v="33000"/>
    <n v="20460"/>
  </r>
  <r>
    <x v="0"/>
    <x v="4"/>
    <x v="2"/>
    <x v="6"/>
    <s v="GEN-LG-5318-000 Computers / IT Equipment"/>
    <s v="5310 Systems &amp; Equipment Maintenance"/>
    <s v="None"/>
    <n v="95846.53"/>
    <n v="150000"/>
    <n v="150000"/>
    <n v="150000"/>
    <n v="175000"/>
  </r>
  <r>
    <x v="0"/>
    <x v="4"/>
    <x v="2"/>
    <x v="6"/>
    <s v="GEN-LG-5345-000 Wireless Data Service"/>
    <s v="5340 Communications Systems"/>
    <s v="None"/>
    <n v="44873.71"/>
    <n v="54000"/>
    <n v="54000"/>
    <n v="50000"/>
    <n v="54000"/>
  </r>
  <r>
    <x v="0"/>
    <x v="4"/>
    <x v="2"/>
    <x v="6"/>
    <s v="GEN-LG-5347-000 Cell Phones"/>
    <s v="5340 Communications Systems"/>
    <s v="None"/>
    <n v="39782.14"/>
    <n v="35000"/>
    <n v="35000"/>
    <n v="45873"/>
    <n v="50000"/>
  </r>
  <r>
    <x v="0"/>
    <x v="4"/>
    <x v="2"/>
    <x v="6"/>
    <s v="GEN-LG-5348-000 Internet Service"/>
    <s v="5340 Communications Systems"/>
    <s v="None"/>
    <n v="6184"/>
    <n v="7500"/>
    <n v="7500"/>
    <n v="7500"/>
    <n v="8316"/>
  </r>
  <r>
    <x v="0"/>
    <x v="4"/>
    <x v="2"/>
    <x v="6"/>
    <s v="GEN-LG-5349-000 A/V Conference Equipment"/>
    <s v="5340 Communications Systems"/>
    <s v="None"/>
    <n v="0"/>
    <n v="10000"/>
    <n v="10000"/>
    <n v="5000"/>
    <n v="10000"/>
  </r>
  <r>
    <x v="0"/>
    <x v="4"/>
    <x v="2"/>
    <x v="6"/>
    <s v="GEN-LG-5355-000 Dispatch Service"/>
    <s v="5350 Dispatch and Access Fees"/>
    <s v="None"/>
    <n v="239139.20000000001"/>
    <n v="281103"/>
    <n v="281103"/>
    <n v="234965.96"/>
    <n v="250000"/>
  </r>
  <r>
    <x v="0"/>
    <x v="4"/>
    <x v="2"/>
    <x v="6"/>
    <s v="GEN-LG-5356-000 Dispatch Locution Service"/>
    <s v="5350 Dispatch and Access Fees"/>
    <s v="None"/>
    <n v="0"/>
    <n v="500"/>
    <n v="500"/>
    <n v="250"/>
    <n v="500"/>
  </r>
  <r>
    <x v="0"/>
    <x v="4"/>
    <x v="2"/>
    <x v="6"/>
    <s v="GEN-LG-5420-000 Fuel &amp; Lubricants"/>
    <s v="5400 Fleet Operations"/>
    <s v="None"/>
    <n v="3481.7"/>
    <n v="0"/>
    <n v="0"/>
    <n v="0"/>
    <n v="0"/>
  </r>
  <r>
    <x v="0"/>
    <x v="4"/>
    <x v="2"/>
    <x v="6"/>
    <s v="GEN-LG-5440-000 Misc. Parts &amp; Equipment"/>
    <s v="5400 Fleet Operations"/>
    <s v="None"/>
    <n v="591.24"/>
    <n v="1000"/>
    <n v="1000"/>
    <n v="1000"/>
    <n v="1000"/>
  </r>
  <r>
    <x v="0"/>
    <x v="4"/>
    <x v="2"/>
    <x v="6"/>
    <s v="GEN-LG-5510-000 FLEET:  NON-CLASSIFIED"/>
    <s v="5400 Fleet Operations"/>
    <s v="FLEET: NON-CLASSIFIED"/>
    <n v="0"/>
    <n v="1093"/>
    <n v="1093"/>
    <n v="10"/>
    <n v="0"/>
  </r>
  <r>
    <x v="0"/>
    <x v="4"/>
    <x v="2"/>
    <x v="6"/>
    <s v="GEN-LG-5510-466 '18 Air-tow Single Axle Trailer #466 (Scissor Lift)"/>
    <s v="5500 Fleet Maintenance"/>
    <s v="FLEET: NON-CLASSIFIED"/>
    <n v="120.45"/>
    <n v="11"/>
    <n v="11"/>
    <n v="0"/>
    <n v="911"/>
  </r>
  <r>
    <x v="0"/>
    <x v="4"/>
    <x v="2"/>
    <x v="6"/>
    <s v="GEN-LG-5510-5XB 1955 Chev. Old Unit 1 #5XB"/>
    <s v="5500 Fleet Maintenance"/>
    <s v="FLEET: NON-CLASSIFIED"/>
    <n v="0"/>
    <n v="160"/>
    <n v="160"/>
    <n v="0"/>
    <n v="3000"/>
  </r>
  <r>
    <x v="0"/>
    <x v="4"/>
    <x v="2"/>
    <x v="6"/>
    <s v="GEN-LG-5510-807 '99 Trailer - 16' Low Boy #807"/>
    <s v="5500 Fleet Maintenance"/>
    <s v="FLEET: NON-CLASSIFIED"/>
    <n v="0"/>
    <n v="11"/>
    <n v="11"/>
    <n v="0"/>
    <n v="11"/>
  </r>
  <r>
    <x v="0"/>
    <x v="4"/>
    <x v="2"/>
    <x v="6"/>
    <s v="GEN-LG-5560-000 FLEET:  STAFF/COMMAND"/>
    <s v="5400 Fleet Operations"/>
    <s v="FLEET: STAFF/COMMAND"/>
    <n v="0"/>
    <n v="1400"/>
    <n v="1400"/>
    <n v="9000"/>
    <n v="5000"/>
  </r>
  <r>
    <x v="0"/>
    <x v="4"/>
    <x v="2"/>
    <x v="6"/>
    <s v="GEN-LG-5560-001 Fleet Staff/Command On Order"/>
    <s v="5500 Fleet Maintenance"/>
    <s v="FLEET: STAFF/COMMAND"/>
    <n v="0"/>
    <n v="800"/>
    <n v="800"/>
    <n v="0"/>
    <n v="0"/>
  </r>
  <r>
    <x v="0"/>
    <x v="4"/>
    <x v="2"/>
    <x v="6"/>
    <s v="GEN-LG-5560-023 2007 Ford F150 #023"/>
    <s v="5500 Fleet Maintenance"/>
    <s v="FLEET: STAFF/COMMAND"/>
    <n v="204.9"/>
    <n v="160"/>
    <n v="160"/>
    <n v="0"/>
    <n v="0"/>
  </r>
  <r>
    <x v="0"/>
    <x v="4"/>
    <x v="2"/>
    <x v="6"/>
    <s v="GEN-LG-5560-025 2007 Ford F150 #025"/>
    <s v="5500 Fleet Maintenance"/>
    <s v="FLEET: STAFF/COMMAND"/>
    <n v="1932.42"/>
    <n v="160"/>
    <n v="160"/>
    <n v="0"/>
    <n v="178"/>
  </r>
  <r>
    <x v="0"/>
    <x v="4"/>
    <x v="2"/>
    <x v="6"/>
    <s v="GEN-LG-5560-131 2016 Ford Explorer #131"/>
    <s v="5500 Fleet Maintenance"/>
    <s v="FLEET: STAFF/COMMAND"/>
    <n v="494.39"/>
    <n v="1460"/>
    <n v="1460"/>
    <n v="0"/>
    <n v="178"/>
  </r>
  <r>
    <x v="0"/>
    <x v="4"/>
    <x v="2"/>
    <x v="6"/>
    <s v="GEN-LG-5560-219 2022 Chevy Colorado #219"/>
    <s v="5500 Fleet Maintenance"/>
    <s v="FLEET: STAFF/COMMAND"/>
    <n v="55.23"/>
    <n v="0"/>
    <n v="0"/>
    <n v="0"/>
    <n v="178"/>
  </r>
  <r>
    <x v="0"/>
    <x v="4"/>
    <x v="2"/>
    <x v="6"/>
    <s v="GEN-LG-5560-550 2016 Ford C Max Hybrid #550"/>
    <s v="5500 Fleet Maintenance"/>
    <s v="FLEET: STAFF/COMMAND"/>
    <n v="474.21"/>
    <n v="1360"/>
    <n v="1360"/>
    <n v="0"/>
    <n v="1000"/>
  </r>
  <r>
    <x v="0"/>
    <x v="4"/>
    <x v="2"/>
    <x v="6"/>
    <s v="GEN-LG-5560-629 '18 Ford Cargo Van #629"/>
    <s v="5500 Fleet Maintenance"/>
    <s v="FLEET: STAFF/COMMAND"/>
    <n v="819.68"/>
    <n v="160"/>
    <n v="160"/>
    <n v="0"/>
    <n v="1178"/>
  </r>
  <r>
    <x v="0"/>
    <x v="4"/>
    <x v="2"/>
    <x v="6"/>
    <s v="GEN-LG-5560-925 1996 Ford Super Duty #925"/>
    <s v="5500 Fleet Maintenance"/>
    <s v="FLEET: STAFF/COMMAND"/>
    <n v="1535.96"/>
    <n v="1160"/>
    <n v="1160"/>
    <n v="0"/>
    <n v="726"/>
  </r>
  <r>
    <x v="0"/>
    <x v="4"/>
    <x v="2"/>
    <x v="6"/>
    <s v="GEN-LG-5640-000 Uniforms"/>
    <s v="5600 PPE/Uniform"/>
    <s v="None"/>
    <n v="2104.31"/>
    <n v="4700"/>
    <n v="4700"/>
    <n v="4700"/>
    <n v="4000"/>
  </r>
  <r>
    <x v="0"/>
    <x v="4"/>
    <x v="2"/>
    <x v="6"/>
    <s v="GEN-LG-6363-000 Meals"/>
    <s v="6360 Staff - General Business Travel"/>
    <s v="None"/>
    <n v="0"/>
    <n v="250"/>
    <n v="250"/>
    <n v="250"/>
    <n v="500"/>
  </r>
  <r>
    <x v="0"/>
    <x v="4"/>
    <x v="2"/>
    <x v="6"/>
    <s v="GEN-LG-6711-B06 Electricity - Admin Bldg"/>
    <s v="6710 Utilities"/>
    <s v="None"/>
    <n v="9490.92"/>
    <n v="11000"/>
    <n v="11000"/>
    <n v="10760"/>
    <n v="11736"/>
  </r>
  <r>
    <x v="0"/>
    <x v="4"/>
    <x v="2"/>
    <x v="6"/>
    <s v="GEN-LG-6711-B08 Electricity - Education Bldg"/>
    <s v="6710 Utilities"/>
    <s v="None"/>
    <n v="14971.73"/>
    <n v="13000"/>
    <n v="13000"/>
    <n v="18674"/>
    <n v="20270"/>
  </r>
  <r>
    <x v="0"/>
    <x v="4"/>
    <x v="2"/>
    <x v="6"/>
    <s v="GEN-LG-6711-B10 Electricity - Warehouse"/>
    <s v="6710 Utilities"/>
    <s v="None"/>
    <n v="5023.21"/>
    <n v="6600"/>
    <n v="6600"/>
    <n v="5294"/>
    <n v="5692"/>
  </r>
  <r>
    <x v="0"/>
    <x v="4"/>
    <x v="2"/>
    <x v="6"/>
    <s v="GEN-LG-6711-R01 Electricity - Repeater Shack"/>
    <s v="6710 Utilities"/>
    <s v="None"/>
    <n v="318.20999999999998"/>
    <n v="450"/>
    <n v="450"/>
    <n v="370"/>
    <n v="408"/>
  </r>
  <r>
    <x v="0"/>
    <x v="4"/>
    <x v="2"/>
    <x v="6"/>
    <s v="GEN-LG-6711-S01 Electricity - Station #1"/>
    <s v="6710 Utilities"/>
    <s v="None"/>
    <n v="10842.75"/>
    <n v="12000"/>
    <n v="12000"/>
    <n v="11047"/>
    <n v="12191"/>
  </r>
  <r>
    <x v="0"/>
    <x v="4"/>
    <x v="2"/>
    <x v="6"/>
    <s v="GEN-LG-6711-S02 Electricity - Station #2"/>
    <s v="6710 Utilities"/>
    <s v="None"/>
    <n v="8528.9599999999991"/>
    <n v="9000"/>
    <n v="9000"/>
    <n v="9304"/>
    <n v="10111"/>
  </r>
  <r>
    <x v="0"/>
    <x v="4"/>
    <x v="2"/>
    <x v="6"/>
    <s v="GEN-LG-6711-S03 Electricity - Station #3"/>
    <s v="6710 Utilities"/>
    <s v="None"/>
    <n v="6718.46"/>
    <n v="7000"/>
    <n v="7000"/>
    <n v="7450"/>
    <n v="8128"/>
  </r>
  <r>
    <x v="0"/>
    <x v="4"/>
    <x v="2"/>
    <x v="6"/>
    <s v="GEN-LG-6711-S04 Electricity - Station #4"/>
    <s v="6710 Utilities"/>
    <s v="None"/>
    <n v="6495.07"/>
    <n v="8000"/>
    <n v="8000"/>
    <n v="6765"/>
    <n v="7369"/>
  </r>
  <r>
    <x v="0"/>
    <x v="4"/>
    <x v="2"/>
    <x v="6"/>
    <s v="GEN-LG-6711-S05 Electricity - Station #5"/>
    <s v="6710 Utilities"/>
    <s v="None"/>
    <n v="15592.88"/>
    <n v="15000"/>
    <n v="15000"/>
    <n v="17583"/>
    <n v="19807"/>
  </r>
  <r>
    <x v="0"/>
    <x v="4"/>
    <x v="2"/>
    <x v="6"/>
    <s v="GEN-LG-6711-S06 Electricity - Station #6"/>
    <s v="6710 Utilities"/>
    <s v="None"/>
    <n v="0"/>
    <n v="5000"/>
    <n v="5000"/>
    <n v="5000"/>
    <n v="10000"/>
  </r>
  <r>
    <x v="0"/>
    <x v="4"/>
    <x v="2"/>
    <x v="6"/>
    <s v="GEN-LG-6711-S08 Electricity - Station #8"/>
    <s v="6710 Utilities"/>
    <s v="None"/>
    <m/>
    <m/>
    <m/>
    <n v="2000"/>
    <n v="12000"/>
  </r>
  <r>
    <x v="0"/>
    <x v="4"/>
    <x v="2"/>
    <x v="6"/>
    <s v="GEN-LG-6711-ST7 Electricity - Station #7 Temp"/>
    <s v="6710 Utilities"/>
    <s v="None"/>
    <n v="120.75"/>
    <n v="0"/>
    <n v="0"/>
    <n v="3391"/>
    <n v="3670"/>
  </r>
  <r>
    <x v="0"/>
    <x v="4"/>
    <x v="2"/>
    <x v="6"/>
    <s v="GEN-LG-6711-T05 Electricity - Training Field"/>
    <s v="6710 Utilities"/>
    <s v="None"/>
    <n v="1482.47"/>
    <n v="1300"/>
    <n v="1300"/>
    <n v="1959"/>
    <n v="2145"/>
  </r>
  <r>
    <x v="0"/>
    <x v="4"/>
    <x v="2"/>
    <x v="6"/>
    <s v="GEN-LG-6712-973 Gas FM973 Location"/>
    <s v="6710 Utilities"/>
    <s v="None"/>
    <m/>
    <m/>
    <m/>
    <m/>
    <n v="2500"/>
  </r>
  <r>
    <x v="0"/>
    <x v="4"/>
    <x v="2"/>
    <x v="6"/>
    <s v="GEN-LG-6712-B06 Gas - Admin Bldg"/>
    <s v="6710 Utilities"/>
    <s v="None"/>
    <n v="1300.1500000000001"/>
    <n v="1300"/>
    <n v="1300"/>
    <n v="1653"/>
    <n v="1736"/>
  </r>
  <r>
    <x v="0"/>
    <x v="4"/>
    <x v="2"/>
    <x v="6"/>
    <s v="GEN-LG-6712-B08 Gas - Education Bldg"/>
    <s v="6710 Utilities"/>
    <s v="None"/>
    <n v="2374.64"/>
    <n v="2100"/>
    <n v="2100"/>
    <n v="2879"/>
    <n v="3023"/>
  </r>
  <r>
    <x v="0"/>
    <x v="4"/>
    <x v="2"/>
    <x v="6"/>
    <s v="GEN-LG-6712-B10 Gas - Warehouse"/>
    <s v="6710 Utilities"/>
    <s v="None"/>
    <n v="1895.93"/>
    <n v="2500"/>
    <n v="2500"/>
    <n v="2005"/>
    <n v="2106"/>
  </r>
  <r>
    <x v="0"/>
    <x v="4"/>
    <x v="2"/>
    <x v="6"/>
    <s v="GEN-LG-6712-S01 Gas - Station #1"/>
    <s v="6710 Utilities"/>
    <s v="None"/>
    <n v="2528.4299999999998"/>
    <n v="2300"/>
    <n v="2300"/>
    <n v="2658"/>
    <n v="2791"/>
  </r>
  <r>
    <x v="0"/>
    <x v="4"/>
    <x v="2"/>
    <x v="6"/>
    <s v="GEN-LG-6712-S02 Gas - Station #2"/>
    <s v="6710 Utilities"/>
    <s v="None"/>
    <n v="2118.23"/>
    <n v="2300"/>
    <n v="2300"/>
    <n v="2433"/>
    <n v="2555"/>
  </r>
  <r>
    <x v="0"/>
    <x v="4"/>
    <x v="2"/>
    <x v="6"/>
    <s v="GEN-LG-6712-S03 Gas - Station #3"/>
    <s v="6710 Utilities"/>
    <s v="None"/>
    <n v="2164.69"/>
    <n v="2400"/>
    <n v="2400"/>
    <n v="2200"/>
    <n v="2310"/>
  </r>
  <r>
    <x v="0"/>
    <x v="4"/>
    <x v="2"/>
    <x v="6"/>
    <s v="GEN-LG-6712-S04 Gas - Station #4"/>
    <s v="6710 Utilities"/>
    <s v="None"/>
    <n v="2242.67"/>
    <n v="2500"/>
    <n v="2500"/>
    <n v="2159"/>
    <n v="2267"/>
  </r>
  <r>
    <x v="0"/>
    <x v="4"/>
    <x v="2"/>
    <x v="6"/>
    <s v="GEN-LG-6712-S05 Gas - Station #5"/>
    <s v="6710 Utilities"/>
    <s v="None"/>
    <n v="325.14999999999998"/>
    <n v="500"/>
    <n v="500"/>
    <n v="500"/>
    <n v="411"/>
  </r>
  <r>
    <x v="0"/>
    <x v="4"/>
    <x v="2"/>
    <x v="6"/>
    <s v="GEN-LG-6712-S06 Gas - Station #6"/>
    <s v="6710 Utilities"/>
    <s v="None"/>
    <n v="0"/>
    <n v="500"/>
    <n v="500"/>
    <n v="125"/>
    <n v="2500"/>
  </r>
  <r>
    <x v="0"/>
    <x v="4"/>
    <x v="2"/>
    <x v="6"/>
    <s v="GEN-LG-6712-T05 Gas - Training Field"/>
    <s v="6710 Utilities"/>
    <s v="None"/>
    <n v="1432.89"/>
    <n v="2000"/>
    <n v="2000"/>
    <n v="6300"/>
    <n v="6300"/>
  </r>
  <r>
    <x v="0"/>
    <x v="4"/>
    <x v="2"/>
    <x v="6"/>
    <s v="GEN-LG-6713-973 Water/Wastewater FM973 Location"/>
    <s v="6710 Utilities"/>
    <s v="None"/>
    <m/>
    <m/>
    <m/>
    <m/>
    <n v="2000"/>
  </r>
  <r>
    <x v="0"/>
    <x v="4"/>
    <x v="2"/>
    <x v="6"/>
    <s v="GEN-LG-6713-B06 Water/Wastewater - Admin Bldg"/>
    <s v="6710 Utilities"/>
    <s v="None"/>
    <n v="6090.16"/>
    <n v="5000"/>
    <n v="5000"/>
    <n v="10804"/>
    <n v="16800"/>
  </r>
  <r>
    <x v="0"/>
    <x v="4"/>
    <x v="2"/>
    <x v="6"/>
    <s v="GEN-LG-6713-B08 Water/Wastewater - Education Bldg"/>
    <s v="6710 Utilities"/>
    <s v="None"/>
    <n v="3575.58"/>
    <n v="4000"/>
    <n v="4000"/>
    <n v="4000"/>
    <n v="3360"/>
  </r>
  <r>
    <x v="0"/>
    <x v="4"/>
    <x v="2"/>
    <x v="6"/>
    <s v="GEN-LG-6713-B10 Water/Wastewater - Warehouse"/>
    <s v="6710 Utilities"/>
    <s v="None"/>
    <n v="4529.2700000000004"/>
    <n v="5000"/>
    <n v="5000"/>
    <n v="4500"/>
    <n v="4500"/>
  </r>
  <r>
    <x v="0"/>
    <x v="4"/>
    <x v="2"/>
    <x v="6"/>
    <s v="GEN-LG-6713-S01 Water/Wastewater - Station #1"/>
    <s v="6710 Utilities"/>
    <s v="None"/>
    <n v="5770.95"/>
    <n v="8000"/>
    <n v="8000"/>
    <n v="5800"/>
    <n v="5800"/>
  </r>
  <r>
    <x v="0"/>
    <x v="4"/>
    <x v="2"/>
    <x v="6"/>
    <s v="GEN-LG-6713-S02 Water/Wastewater - Station #2"/>
    <s v="6710 Utilities"/>
    <s v="None"/>
    <n v="3691.52"/>
    <n v="4000"/>
    <n v="4000"/>
    <n v="3600"/>
    <n v="3600"/>
  </r>
  <r>
    <x v="0"/>
    <x v="4"/>
    <x v="2"/>
    <x v="6"/>
    <s v="GEN-LG-6713-S03 Water/Wastewater - Station #3"/>
    <s v="6710 Utilities"/>
    <s v="None"/>
    <n v="1794.71"/>
    <n v="2000"/>
    <n v="2000"/>
    <n v="1800"/>
    <n v="2000"/>
  </r>
  <r>
    <x v="0"/>
    <x v="4"/>
    <x v="2"/>
    <x v="6"/>
    <s v="GEN-LG-6713-S04 Water/Wastewater - Station #4"/>
    <s v="6710 Utilities"/>
    <s v="None"/>
    <n v="6169.78"/>
    <n v="6000"/>
    <n v="6000"/>
    <n v="4800"/>
    <n v="5000"/>
  </r>
  <r>
    <x v="0"/>
    <x v="4"/>
    <x v="2"/>
    <x v="6"/>
    <s v="GEN-LG-6713-S05 Water/Wastewater - Station #5"/>
    <s v="6710 Utilities"/>
    <s v="None"/>
    <n v="3000.12"/>
    <n v="3000"/>
    <n v="3000"/>
    <n v="4400"/>
    <n v="4500"/>
  </r>
  <r>
    <x v="0"/>
    <x v="4"/>
    <x v="2"/>
    <x v="6"/>
    <s v="GEN-LG-6713-S06 Water/Wastewater - Station #6"/>
    <s v="6710 Utilities"/>
    <s v="None"/>
    <n v="0"/>
    <n v="1500"/>
    <n v="1500"/>
    <n v="1100"/>
    <n v="3600"/>
  </r>
  <r>
    <x v="0"/>
    <x v="4"/>
    <x v="2"/>
    <x v="6"/>
    <s v="GEN-LG-6713-T05 Water/Wastewater - Tng Field"/>
    <s v="6710 Utilities"/>
    <s v="None"/>
    <n v="632"/>
    <n v="1000"/>
    <n v="1000"/>
    <n v="1000"/>
    <n v="1050"/>
  </r>
  <r>
    <x v="0"/>
    <x v="4"/>
    <x v="2"/>
    <x v="6"/>
    <s v="GEN-LG-6714-973 Garbage Disposal FM973 Location"/>
    <s v="6710 Utilities"/>
    <s v="None"/>
    <m/>
    <m/>
    <m/>
    <m/>
    <n v="1200"/>
  </r>
  <r>
    <x v="0"/>
    <x v="4"/>
    <x v="2"/>
    <x v="6"/>
    <s v="GEN-LG-6714-B06 Garbage Disposal - Admin Bldg"/>
    <s v="6710 Utilities"/>
    <s v="None"/>
    <n v="4958.92"/>
    <n v="6000"/>
    <n v="6000"/>
    <n v="5316"/>
    <n v="6114"/>
  </r>
  <r>
    <x v="0"/>
    <x v="4"/>
    <x v="2"/>
    <x v="6"/>
    <s v="GEN-LG-6714-B08 Garbage Disposal - Education Bldg"/>
    <s v="6710 Utilities"/>
    <s v="None"/>
    <n v="2605.9899999999998"/>
    <n v="3000"/>
    <n v="3000"/>
    <n v="2892"/>
    <n v="3326"/>
  </r>
  <r>
    <x v="0"/>
    <x v="4"/>
    <x v="2"/>
    <x v="6"/>
    <s v="GEN-LG-6714-B10 Garbage Disposal - Warehouse"/>
    <s v="6710 Utilities"/>
    <s v="None"/>
    <n v="3175.26"/>
    <n v="4000"/>
    <n v="4000"/>
    <n v="3768"/>
    <n v="4334"/>
  </r>
  <r>
    <x v="0"/>
    <x v="4"/>
    <x v="2"/>
    <x v="6"/>
    <s v="GEN-LG-6714-S01 Garbage Disposal - Station #1"/>
    <s v="6710 Utilities"/>
    <s v="None"/>
    <n v="4959.95"/>
    <n v="5000"/>
    <n v="5000"/>
    <n v="5316"/>
    <n v="6114"/>
  </r>
  <r>
    <x v="0"/>
    <x v="4"/>
    <x v="2"/>
    <x v="6"/>
    <s v="GEN-LG-6714-S02 Garbage Disposal - Station #2"/>
    <s v="6710 Utilities"/>
    <s v="None"/>
    <n v="4045.97"/>
    <n v="4000"/>
    <n v="4000"/>
    <n v="6087"/>
    <n v="6369"/>
  </r>
  <r>
    <x v="0"/>
    <x v="4"/>
    <x v="2"/>
    <x v="6"/>
    <s v="GEN-LG-6714-S03 Garbage Disposal - Station #3"/>
    <s v="6710 Utilities"/>
    <s v="None"/>
    <n v="2765.05"/>
    <n v="3500"/>
    <n v="3500"/>
    <n v="3012"/>
    <n v="3464"/>
  </r>
  <r>
    <x v="0"/>
    <x v="4"/>
    <x v="2"/>
    <x v="6"/>
    <s v="GEN-LG-6714-S04 Garbage Disposal - Station #4"/>
    <s v="6710 Utilities"/>
    <s v="None"/>
    <n v="2453.65"/>
    <n v="3000"/>
    <n v="3000"/>
    <n v="2304"/>
    <n v="2650"/>
  </r>
  <r>
    <x v="0"/>
    <x v="4"/>
    <x v="2"/>
    <x v="6"/>
    <s v="GEN-LG-6714-S05 Garbage Disposal - Station #5"/>
    <s v="6710 Utilities"/>
    <s v="None"/>
    <n v="1846.07"/>
    <n v="2500"/>
    <n v="2500"/>
    <n v="2316"/>
    <n v="2664"/>
  </r>
  <r>
    <x v="0"/>
    <x v="4"/>
    <x v="2"/>
    <x v="6"/>
    <s v="GEN-LG-6714-S06 Garbage Disposal - Station #6"/>
    <s v="6710 Utilities"/>
    <s v="None"/>
    <n v="0"/>
    <n v="500"/>
    <n v="500"/>
    <n v="0"/>
    <n v="3000"/>
  </r>
  <r>
    <x v="0"/>
    <x v="4"/>
    <x v="2"/>
    <x v="6"/>
    <s v="GEN-LG-6714-T05 Garbage Disposal - Training Field Bldg"/>
    <s v="6710 Utilities"/>
    <s v="None"/>
    <n v="2993.28"/>
    <n v="3000"/>
    <n v="3000"/>
    <n v="5011"/>
    <n v="5251"/>
  </r>
  <r>
    <x v="0"/>
    <x v="4"/>
    <x v="2"/>
    <x v="6"/>
    <s v="GEN-LG-6715-B06 Telephone - Admin Bldg"/>
    <s v="6710 Utilities"/>
    <s v="None"/>
    <n v="24964.02"/>
    <n v="25000"/>
    <n v="25000"/>
    <n v="26685"/>
    <n v="28553"/>
  </r>
  <r>
    <x v="0"/>
    <x v="4"/>
    <x v="2"/>
    <x v="6"/>
    <s v="GEN-LG-6715-B08 Telephone - Education Bldg"/>
    <s v="6710 Utilities"/>
    <s v="None"/>
    <n v="3632.82"/>
    <n v="5000"/>
    <n v="5000"/>
    <n v="4085"/>
    <n v="4371"/>
  </r>
  <r>
    <x v="0"/>
    <x v="4"/>
    <x v="2"/>
    <x v="6"/>
    <s v="GEN-LG-6715-B10 Telephone - Warehouse"/>
    <s v="6710 Utilities"/>
    <s v="None"/>
    <n v="2021.64"/>
    <n v="2500"/>
    <n v="2500"/>
    <n v="2398"/>
    <n v="2566"/>
  </r>
  <r>
    <x v="0"/>
    <x v="4"/>
    <x v="2"/>
    <x v="6"/>
    <s v="GEN-LG-6715-S01 Telephone - Station #1"/>
    <s v="6710 Utilities"/>
    <s v="None"/>
    <n v="1016.95"/>
    <n v="1200"/>
    <n v="1200"/>
    <n v="1186"/>
    <n v="1269"/>
  </r>
  <r>
    <x v="0"/>
    <x v="4"/>
    <x v="2"/>
    <x v="6"/>
    <s v="GEN-LG-6715-S02 Telephone - Station #2"/>
    <s v="6710 Utilities"/>
    <s v="None"/>
    <n v="1016.95"/>
    <n v="1200"/>
    <n v="1200"/>
    <n v="1186"/>
    <n v="1269"/>
  </r>
  <r>
    <x v="0"/>
    <x v="4"/>
    <x v="2"/>
    <x v="6"/>
    <s v="GEN-LG-6715-S03 Telephone - Station #3"/>
    <s v="6710 Utilities"/>
    <s v="None"/>
    <n v="1018.09"/>
    <n v="1200"/>
    <n v="1200"/>
    <n v="1186"/>
    <n v="1269"/>
  </r>
  <r>
    <x v="0"/>
    <x v="4"/>
    <x v="2"/>
    <x v="6"/>
    <s v="GEN-LG-6715-S04 Telephone - Station #4"/>
    <s v="6710 Utilities"/>
    <s v="None"/>
    <n v="1018.09"/>
    <n v="1200"/>
    <n v="1200"/>
    <n v="1186"/>
    <n v="1269"/>
  </r>
  <r>
    <x v="0"/>
    <x v="4"/>
    <x v="2"/>
    <x v="6"/>
    <s v="GEN-LG-6715-S05 Telephone - Station #5"/>
    <s v="6710 Utilities"/>
    <s v="None"/>
    <n v="1017.52"/>
    <n v="900"/>
    <n v="900"/>
    <n v="1186"/>
    <n v="1269"/>
  </r>
  <r>
    <x v="0"/>
    <x v="4"/>
    <x v="2"/>
    <x v="6"/>
    <s v="GEN-LG-6715-S06 Telephone - Station #6"/>
    <s v="6710 Utilities"/>
    <s v="None"/>
    <n v="0"/>
    <n v="500"/>
    <n v="500"/>
    <n v="0"/>
    <n v="1269"/>
  </r>
  <r>
    <x v="0"/>
    <x v="4"/>
    <x v="2"/>
    <x v="6"/>
    <s v="GEN-LG-6717-S01 Cable Television - Station # 1"/>
    <s v="6710 Utilities"/>
    <s v="None"/>
    <n v="174.02"/>
    <n v="168"/>
    <n v="168"/>
    <n v="180"/>
    <n v="200"/>
  </r>
  <r>
    <x v="0"/>
    <x v="4"/>
    <x v="2"/>
    <x v="6"/>
    <s v="GEN-LG-6717-S02 Cable Television - Station # 2"/>
    <s v="6710 Utilities"/>
    <s v="None"/>
    <n v="249.28"/>
    <n v="0"/>
    <n v="0"/>
    <n v="1500"/>
    <n v="1550"/>
  </r>
  <r>
    <x v="0"/>
    <x v="4"/>
    <x v="2"/>
    <x v="6"/>
    <s v="GEN-LG-6717-S03 Cable Television - Station # 3"/>
    <s v="6710 Utilities"/>
    <s v="None"/>
    <n v="52.2"/>
    <n v="48"/>
    <n v="48"/>
    <n v="48"/>
    <n v="50"/>
  </r>
  <r>
    <x v="0"/>
    <x v="4"/>
    <x v="2"/>
    <x v="6"/>
    <s v="GEN-LG-6717-S04 Cable Television - Station # 4"/>
    <s v="6710 Utilities"/>
    <s v="None"/>
    <n v="75.48"/>
    <n v="72"/>
    <n v="72"/>
    <n v="72"/>
    <n v="75"/>
  </r>
  <r>
    <x v="0"/>
    <x v="4"/>
    <x v="2"/>
    <x v="6"/>
    <s v="GEN-LG-6717-S05 Cable Television - Station # 5"/>
    <s v="6710 Utilities"/>
    <s v="None"/>
    <n v="348.5"/>
    <n v="0"/>
    <n v="0"/>
    <n v="840"/>
    <n v="900"/>
  </r>
  <r>
    <x v="0"/>
    <x v="4"/>
    <x v="2"/>
    <x v="6"/>
    <s v="GEN-LG-6717-S06 Cable Television - Station # 6"/>
    <s v="6710 Utilities"/>
    <s v="None"/>
    <n v="0"/>
    <n v="0"/>
    <n v="0"/>
    <n v="0"/>
    <n v="900"/>
  </r>
  <r>
    <x v="0"/>
    <x v="4"/>
    <x v="2"/>
    <x v="6"/>
    <s v="GEN-LG-6718-B06 Spectrum Fiber Service - Admin"/>
    <s v="6710 Utilities"/>
    <s v="None"/>
    <n v="4867.4399999999996"/>
    <n v="5500"/>
    <n v="5500"/>
    <n v="5802"/>
    <n v="11527"/>
  </r>
  <r>
    <x v="0"/>
    <x v="4"/>
    <x v="2"/>
    <x v="6"/>
    <s v="GEN-LG-6718-B08 Spectrum Fiber Service - Education Building"/>
    <s v="6710 Utilities"/>
    <s v="None"/>
    <n v="1867.36"/>
    <n v="2500"/>
    <n v="2500"/>
    <n v="1704"/>
    <n v="1789"/>
  </r>
  <r>
    <x v="0"/>
    <x v="4"/>
    <x v="2"/>
    <x v="6"/>
    <s v="GEN-LG-6718-S01 Spectrum Fiber Service - Sta #1"/>
    <s v="6710 Utilities"/>
    <s v="None"/>
    <n v="1867.42"/>
    <n v="2000"/>
    <n v="2000"/>
    <n v="1704"/>
    <n v="1789"/>
  </r>
  <r>
    <x v="0"/>
    <x v="4"/>
    <x v="2"/>
    <x v="6"/>
    <s v="GEN-LG-6718-S02 Spectrum Fiber Service - Sta #2"/>
    <s v="6710 Utilities"/>
    <s v="None"/>
    <n v="7234.18"/>
    <n v="9500"/>
    <n v="9500"/>
    <n v="5412"/>
    <n v="5683"/>
  </r>
  <r>
    <x v="0"/>
    <x v="4"/>
    <x v="2"/>
    <x v="6"/>
    <s v="GEN-LG-6718-S03 Spectrum Fiber Service - Sta #3"/>
    <s v="6710 Utilities"/>
    <s v="None"/>
    <n v="6011.2"/>
    <n v="8000"/>
    <n v="8000"/>
    <n v="5412"/>
    <n v="5683"/>
  </r>
  <r>
    <x v="0"/>
    <x v="4"/>
    <x v="2"/>
    <x v="6"/>
    <s v="GEN-LG-6718-S04 Spectrum Fiber Service - Sta #4"/>
    <s v="6710 Utilities"/>
    <s v="None"/>
    <n v="6091.2"/>
    <n v="7000"/>
    <n v="7000"/>
    <n v="5412"/>
    <n v="5683"/>
  </r>
  <r>
    <x v="0"/>
    <x v="4"/>
    <x v="2"/>
    <x v="6"/>
    <s v="GEN-LG-6718-S05 Spectrum Fiber Service - Sta #5"/>
    <s v="6710 Utilities"/>
    <s v="None"/>
    <n v="11183.2"/>
    <n v="15000"/>
    <n v="15000"/>
    <n v="5412"/>
    <n v="5683"/>
  </r>
  <r>
    <x v="0"/>
    <x v="4"/>
    <x v="2"/>
    <x v="6"/>
    <s v="GEN-LG-6718-S06 Spectrum Fiber Service - Sta #6"/>
    <s v="6710 Utilities"/>
    <s v="None"/>
    <n v="0"/>
    <n v="4500"/>
    <n v="4500"/>
    <n v="548"/>
    <n v="6576"/>
  </r>
  <r>
    <x v="0"/>
    <x v="4"/>
    <x v="2"/>
    <x v="6"/>
    <s v="GEN-LG-6751-000 Bldg/Prop. Maint. – General Contingency"/>
    <s v="6750 Maintenance"/>
    <s v="None"/>
    <m/>
    <m/>
    <m/>
    <m/>
    <n v="35000"/>
  </r>
  <r>
    <x v="0"/>
    <x v="4"/>
    <x v="2"/>
    <x v="6"/>
    <s v="GEN-LG-6751-973 Bldg/Prop. Maint. FM973 Location"/>
    <s v="6750 Maintenance"/>
    <s v="None"/>
    <m/>
    <m/>
    <m/>
    <m/>
    <n v="4000"/>
  </r>
  <r>
    <x v="0"/>
    <x v="4"/>
    <x v="2"/>
    <x v="6"/>
    <s v="GEN-LG-6751-B06 Bldg/Prop. Maint. - Adm. Bldg"/>
    <s v="6750 Maintenance"/>
    <s v="None"/>
    <n v="2623.18"/>
    <n v="10000"/>
    <n v="10000"/>
    <n v="5000"/>
    <n v="10000"/>
  </r>
  <r>
    <x v="0"/>
    <x v="4"/>
    <x v="2"/>
    <x v="6"/>
    <s v="GEN-LG-6751-B08 Bldg &amp; Property Maint.  - Education Bldg"/>
    <s v="6750 Maintenance"/>
    <s v="None"/>
    <n v="16364.26"/>
    <n v="10000"/>
    <n v="10000"/>
    <n v="5000"/>
    <n v="10000"/>
  </r>
  <r>
    <x v="0"/>
    <x v="4"/>
    <x v="2"/>
    <x v="6"/>
    <s v="GEN-LG-6751-B10 Bldg/Prop. Maint. - Warehouse"/>
    <s v="6750 Maintenance"/>
    <s v="None"/>
    <n v="3852.63"/>
    <n v="5000"/>
    <n v="5000"/>
    <n v="3500"/>
    <n v="3000"/>
  </r>
  <r>
    <x v="0"/>
    <x v="4"/>
    <x v="2"/>
    <x v="6"/>
    <s v="GEN-LG-6751-S01 Bldg/Prop. Maint. - Station #1"/>
    <s v="6750 Maintenance"/>
    <s v="None"/>
    <n v="12495.62"/>
    <n v="20000"/>
    <n v="20000"/>
    <n v="26000"/>
    <n v="26000"/>
  </r>
  <r>
    <x v="0"/>
    <x v="4"/>
    <x v="2"/>
    <x v="6"/>
    <s v="GEN-LG-6751-S02 Bldg/Prop. Maint. - Station #2"/>
    <s v="6750 Maintenance"/>
    <s v="None"/>
    <n v="9202.9"/>
    <n v="6000"/>
    <n v="6000"/>
    <n v="12000"/>
    <n v="21000"/>
  </r>
  <r>
    <x v="0"/>
    <x v="4"/>
    <x v="2"/>
    <x v="6"/>
    <s v="GEN-LG-6751-S03 Bldg/Prop. Maint. - Station #3"/>
    <s v="6750 Maintenance"/>
    <s v="None"/>
    <n v="4518.45"/>
    <n v="6000"/>
    <n v="6000"/>
    <n v="8000"/>
    <n v="6000"/>
  </r>
  <r>
    <x v="0"/>
    <x v="4"/>
    <x v="2"/>
    <x v="6"/>
    <s v="GEN-LG-6751-S04 Bldg/Prop. Maint. - Station #4"/>
    <s v="6750 Maintenance"/>
    <s v="None"/>
    <n v="5461.9"/>
    <n v="7500"/>
    <n v="7500"/>
    <n v="7500"/>
    <n v="5000"/>
  </r>
  <r>
    <x v="0"/>
    <x v="4"/>
    <x v="2"/>
    <x v="6"/>
    <s v="GEN-LG-6751-S05 Bldg/Prop. Maint. - Station #5"/>
    <s v="6750 Maintenance"/>
    <s v="None"/>
    <n v="19448.5"/>
    <n v="10000"/>
    <n v="10000"/>
    <n v="10000"/>
    <n v="10000"/>
  </r>
  <r>
    <x v="0"/>
    <x v="4"/>
    <x v="2"/>
    <x v="6"/>
    <s v="GEN-LG-6751-S06 Bldg/Prop. Maint. - Station #6"/>
    <s v="6750 Maintenance"/>
    <s v="None"/>
    <n v="0"/>
    <n v="1500"/>
    <n v="1500"/>
    <n v="0"/>
    <n v="5000"/>
  </r>
  <r>
    <x v="0"/>
    <x v="4"/>
    <x v="2"/>
    <x v="6"/>
    <s v="GEN-LG-6751-S08 Bldg/Prop. Maint. - Station #8"/>
    <s v="6750 Maintenance"/>
    <s v="None"/>
    <n v="0"/>
    <n v="0"/>
    <n v="0"/>
    <n v="7000"/>
    <n v="3000"/>
  </r>
  <r>
    <x v="0"/>
    <x v="4"/>
    <x v="2"/>
    <x v="6"/>
    <s v="GEN-LG-6751-ST7 Bldg/Prop. Maint. - Station #7 Temp"/>
    <s v="6750 Maintenance"/>
    <s v="None"/>
    <n v="0"/>
    <n v="0"/>
    <n v="0"/>
    <n v="2000"/>
    <n v="3000"/>
  </r>
  <r>
    <x v="0"/>
    <x v="4"/>
    <x v="2"/>
    <x v="6"/>
    <s v="GEN-LG-6751-T05 Bldg/Prop. Maint. - Tng Field"/>
    <s v="6750 Maintenance"/>
    <s v="None"/>
    <n v="94745.69"/>
    <n v="1000"/>
    <n v="1000"/>
    <n v="4400"/>
    <n v="10000"/>
  </r>
  <r>
    <x v="0"/>
    <x v="4"/>
    <x v="2"/>
    <x v="6"/>
    <s v="GEN-LG-6752-000 Overhead Doors - General Contingency"/>
    <s v="6750 Maintenance"/>
    <s v="None"/>
    <m/>
    <m/>
    <m/>
    <n v="0"/>
    <n v="9680"/>
  </r>
  <r>
    <x v="0"/>
    <x v="4"/>
    <x v="2"/>
    <x v="6"/>
    <s v="GEN-LG-6752-B10 Overhead Doors - Warehouse"/>
    <s v="6750 Maintenance"/>
    <s v="None"/>
    <n v="0"/>
    <n v="0"/>
    <n v="0"/>
    <n v="355"/>
    <n v="355"/>
  </r>
  <r>
    <x v="0"/>
    <x v="4"/>
    <x v="2"/>
    <x v="6"/>
    <s v="GEN-LG-6752-S01 Overhead Doors - Station #1"/>
    <s v="6750 Maintenance"/>
    <s v="None"/>
    <n v="1959"/>
    <n v="3000"/>
    <n v="3000"/>
    <n v="2000"/>
    <n v="695"/>
  </r>
  <r>
    <x v="0"/>
    <x v="4"/>
    <x v="2"/>
    <x v="6"/>
    <s v="GEN-LG-6752-S02 Overhead Doors - Station #2"/>
    <s v="6750 Maintenance"/>
    <s v="None"/>
    <n v="1548.9"/>
    <n v="1500"/>
    <n v="1500"/>
    <n v="1500"/>
    <n v="610"/>
  </r>
  <r>
    <x v="0"/>
    <x v="4"/>
    <x v="2"/>
    <x v="6"/>
    <s v="GEN-LG-6752-S03 Overhead Doors - Station #3"/>
    <s v="6750 Maintenance"/>
    <s v="None"/>
    <n v="4226"/>
    <n v="1000"/>
    <n v="1000"/>
    <n v="750"/>
    <n v="610"/>
  </r>
  <r>
    <x v="0"/>
    <x v="4"/>
    <x v="2"/>
    <x v="6"/>
    <s v="GEN-LG-6752-S04 Overhead Doors - Station #4"/>
    <s v="6750 Maintenance"/>
    <s v="None"/>
    <n v="1289"/>
    <n v="2000"/>
    <n v="2000"/>
    <n v="3500"/>
    <n v="780"/>
  </r>
  <r>
    <x v="0"/>
    <x v="4"/>
    <x v="2"/>
    <x v="6"/>
    <s v="GEN-LG-6752-S05 Overhead Doors - Station #5"/>
    <s v="6750 Maintenance"/>
    <s v="None"/>
    <n v="0"/>
    <n v="1000"/>
    <n v="1000"/>
    <n v="1000"/>
    <n v="610"/>
  </r>
  <r>
    <x v="0"/>
    <x v="4"/>
    <x v="2"/>
    <x v="6"/>
    <s v="GEN-LG-6752-S06 Overhead Doors - Station #6"/>
    <s v="6750 Maintenance"/>
    <s v="None"/>
    <n v="0"/>
    <n v="0"/>
    <n v="0"/>
    <n v="0"/>
    <n v="610"/>
  </r>
  <r>
    <x v="0"/>
    <x v="4"/>
    <x v="2"/>
    <x v="6"/>
    <s v="GEN-LG-6752-S08 Overhead Doors - Station #8"/>
    <s v="6750 Maintenance"/>
    <s v="None"/>
    <n v="486.5"/>
    <n v="0"/>
    <n v="0"/>
    <n v="1500"/>
    <n v="270"/>
  </r>
  <r>
    <x v="0"/>
    <x v="4"/>
    <x v="2"/>
    <x v="6"/>
    <s v="GEN-LG-6752-T05 Overhead Doors - Training Field"/>
    <s v="6750 Maintenance"/>
    <s v="None"/>
    <n v="0"/>
    <n v="0"/>
    <n v="0"/>
    <n v="1500"/>
    <n v="780"/>
  </r>
  <r>
    <x v="0"/>
    <x v="4"/>
    <x v="2"/>
    <x v="6"/>
    <s v="GEN-LG-6753-000 Fire Alarms - General Contingency"/>
    <s v="6750 Maintenance"/>
    <s v="None"/>
    <m/>
    <n v="0"/>
    <n v="0"/>
    <n v="0"/>
    <n v="5000"/>
  </r>
  <r>
    <x v="0"/>
    <x v="4"/>
    <x v="2"/>
    <x v="6"/>
    <s v="GEN-LG-6753-B06 Fire Alarms - Admin Bldg"/>
    <s v="6750 Maintenance"/>
    <s v="None"/>
    <n v="683.33"/>
    <n v="1000"/>
    <n v="1000"/>
    <n v="750"/>
    <n v="1000"/>
  </r>
  <r>
    <x v="0"/>
    <x v="4"/>
    <x v="2"/>
    <x v="6"/>
    <s v="GEN-LG-6753-B08 Fire Alarm Systems  - Education Bldg"/>
    <s v="6750 Maintenance"/>
    <s v="None"/>
    <n v="683.33"/>
    <n v="1000"/>
    <n v="1000"/>
    <n v="6013"/>
    <n v="2500"/>
  </r>
  <r>
    <x v="0"/>
    <x v="4"/>
    <x v="2"/>
    <x v="6"/>
    <s v="GEN-LG-6753-B10 Fire Alarms - Warehouse"/>
    <s v="6750 Maintenance"/>
    <s v="None"/>
    <n v="773.33"/>
    <n v="1000"/>
    <n v="1000"/>
    <n v="773"/>
    <n v="800"/>
  </r>
  <r>
    <x v="0"/>
    <x v="4"/>
    <x v="2"/>
    <x v="6"/>
    <s v="GEN-LG-6753-S01 Fire Alarms - Station #1"/>
    <s v="6750 Maintenance"/>
    <s v="None"/>
    <n v="2293.33"/>
    <n v="750"/>
    <n v="750"/>
    <n v="3248"/>
    <n v="1030"/>
  </r>
  <r>
    <x v="0"/>
    <x v="4"/>
    <x v="2"/>
    <x v="6"/>
    <s v="GEN-LG-6753-S02 Fire Alarms - Station #2"/>
    <s v="6750 Maintenance"/>
    <s v="None"/>
    <n v="503.33"/>
    <n v="750"/>
    <n v="750"/>
    <n v="4300"/>
    <n v="1030"/>
  </r>
  <r>
    <x v="0"/>
    <x v="4"/>
    <x v="2"/>
    <x v="6"/>
    <s v="GEN-LG-6753-S03 Fire Alarms - Station #3"/>
    <s v="6750 Maintenance"/>
    <s v="None"/>
    <n v="233.34"/>
    <n v="750"/>
    <n v="750"/>
    <n v="233"/>
    <n v="1030"/>
  </r>
  <r>
    <x v="0"/>
    <x v="4"/>
    <x v="2"/>
    <x v="6"/>
    <s v="GEN-LG-6753-S04 Fire Alarms - Station #4"/>
    <s v="6750 Maintenance"/>
    <s v="None"/>
    <n v="233.34"/>
    <n v="750"/>
    <n v="750"/>
    <n v="233"/>
    <n v="1030"/>
  </r>
  <r>
    <x v="0"/>
    <x v="4"/>
    <x v="2"/>
    <x v="6"/>
    <s v="GEN-LG-6753-S05 Fire Alarms - Station #5"/>
    <s v="6750 Maintenance"/>
    <s v="None"/>
    <n v="1358.34"/>
    <n v="750"/>
    <n v="750"/>
    <n v="1408"/>
    <n v="1410"/>
  </r>
  <r>
    <x v="0"/>
    <x v="4"/>
    <x v="2"/>
    <x v="6"/>
    <s v="GEN-LG-6753-S06 Fire Alarms - Station #6"/>
    <s v="6750 Maintenance"/>
    <s v="None"/>
    <n v="0"/>
    <n v="1400"/>
    <n v="1400"/>
    <n v="0"/>
    <n v="1410"/>
  </r>
  <r>
    <x v="0"/>
    <x v="4"/>
    <x v="2"/>
    <x v="6"/>
    <s v="GEN-LG-6754-000 HVAC - General Contingency"/>
    <s v="6750 Maintenance"/>
    <s v="None"/>
    <n v="0"/>
    <n v="17000"/>
    <n v="17000"/>
    <n v="0"/>
    <n v="17850"/>
  </r>
  <r>
    <x v="0"/>
    <x v="4"/>
    <x v="2"/>
    <x v="6"/>
    <s v="GEN-LG-6754-973 HVAC - FM973 Location"/>
    <s v="6750 Maintenance"/>
    <s v="None"/>
    <m/>
    <m/>
    <m/>
    <n v="0"/>
    <n v="350"/>
  </r>
  <r>
    <x v="0"/>
    <x v="4"/>
    <x v="2"/>
    <x v="6"/>
    <s v="GEN-LG-6754-B06 HVAC - Admin Bldg"/>
    <s v="6750 Maintenance"/>
    <s v="None"/>
    <n v="0"/>
    <m/>
    <m/>
    <n v="10000"/>
    <n v="3000"/>
  </r>
  <r>
    <x v="0"/>
    <x v="4"/>
    <x v="2"/>
    <x v="6"/>
    <s v="GEN-LG-6754-B08 HVAC  - Education Bldg"/>
    <s v="6750 Maintenance"/>
    <s v="None"/>
    <n v="0"/>
    <m/>
    <m/>
    <n v="3600"/>
    <n v="5000"/>
  </r>
  <r>
    <x v="0"/>
    <x v="4"/>
    <x v="2"/>
    <x v="6"/>
    <s v="GEN-LG-6754-B10 HVAC  - Warehouse"/>
    <s v="6750 Maintenance"/>
    <s v="None"/>
    <n v="0"/>
    <m/>
    <m/>
    <n v="500"/>
    <n v="1500"/>
  </r>
  <r>
    <x v="0"/>
    <x v="4"/>
    <x v="2"/>
    <x v="6"/>
    <s v="GEN-LG-6754-S01 HVAC - Station #1"/>
    <s v="6750 Maintenance"/>
    <s v="None"/>
    <n v="458.78"/>
    <n v="0"/>
    <n v="0"/>
    <n v="900"/>
    <n v="2250"/>
  </r>
  <r>
    <x v="0"/>
    <x v="4"/>
    <x v="2"/>
    <x v="6"/>
    <s v="GEN-LG-6754-S02 HVAC - Station #2"/>
    <s v="6750 Maintenance"/>
    <s v="None"/>
    <n v="0"/>
    <n v="2000"/>
    <n v="2000"/>
    <n v="15000"/>
    <n v="2500"/>
  </r>
  <r>
    <x v="0"/>
    <x v="4"/>
    <x v="2"/>
    <x v="6"/>
    <s v="GEN-LG-6754-S03 HVAC - Station #3"/>
    <s v="6750 Maintenance"/>
    <s v="None"/>
    <n v="0"/>
    <m/>
    <m/>
    <n v="500"/>
    <n v="1000"/>
  </r>
  <r>
    <x v="0"/>
    <x v="4"/>
    <x v="2"/>
    <x v="6"/>
    <s v="GEN-LG-6754-S04 HVAC - Station #4"/>
    <s v="6750 Maintenance"/>
    <s v="None"/>
    <n v="0"/>
    <n v="0"/>
    <n v="0"/>
    <n v="950"/>
    <n v="1000"/>
  </r>
  <r>
    <x v="0"/>
    <x v="4"/>
    <x v="2"/>
    <x v="6"/>
    <s v="GEN-LG-6754-S05 HVAC - Station #5"/>
    <s v="6750 Maintenance"/>
    <s v="None"/>
    <n v="0"/>
    <n v="9600"/>
    <n v="9600"/>
    <n v="3000"/>
    <n v="3000"/>
  </r>
  <r>
    <x v="0"/>
    <x v="4"/>
    <x v="2"/>
    <x v="6"/>
    <s v="GEN-LG-6754-S06 HVAC - Station #6"/>
    <s v="6750 Maintenance"/>
    <s v="None"/>
    <n v="0"/>
    <m/>
    <m/>
    <n v="0"/>
    <n v="3000"/>
  </r>
  <r>
    <x v="0"/>
    <x v="4"/>
    <x v="2"/>
    <x v="6"/>
    <s v="GEN-LG-6754-S08 HVAC - Station #8"/>
    <s v="6750 Maintenance"/>
    <s v="None"/>
    <n v="0"/>
    <m/>
    <m/>
    <n v="300"/>
    <n v="350"/>
  </r>
  <r>
    <x v="0"/>
    <x v="4"/>
    <x v="2"/>
    <x v="6"/>
    <s v="GEN-LG-6754-ST7 HVAC - Station #7 Temp"/>
    <s v="6750 Maintenance"/>
    <s v="None"/>
    <n v="0"/>
    <m/>
    <m/>
    <n v="300"/>
    <n v="350"/>
  </r>
  <r>
    <x v="0"/>
    <x v="4"/>
    <x v="2"/>
    <x v="6"/>
    <s v="GEN-LG-6755-000 Plumbing - Contingency"/>
    <s v="6750 Maintenance"/>
    <s v="None"/>
    <n v="0"/>
    <n v="2000"/>
    <n v="2000"/>
    <n v="1567"/>
    <n v="2000"/>
  </r>
  <r>
    <x v="0"/>
    <x v="4"/>
    <x v="2"/>
    <x v="6"/>
    <s v="GEN-LG-6755-S08 Plumbing - Station 8"/>
    <s v="6750 Maintenance"/>
    <s v="None"/>
    <n v="0"/>
    <m/>
    <m/>
    <n v="0"/>
    <n v="0"/>
  </r>
  <r>
    <x v="0"/>
    <x v="4"/>
    <x v="2"/>
    <x v="6"/>
    <s v="GEN-LG-6755-ST7 Plumbing - Station 7 Temp"/>
    <s v="6750 Maintenance"/>
    <s v="None"/>
    <n v="0"/>
    <m/>
    <m/>
    <n v="67"/>
    <n v="1000"/>
  </r>
  <r>
    <x v="0"/>
    <x v="4"/>
    <x v="2"/>
    <x v="6"/>
    <s v="GEN-LG-6756-B06 Elevators - Admin Bldg"/>
    <s v="6750 Maintenance"/>
    <s v="None"/>
    <n v="2052.23"/>
    <n v="3000"/>
    <n v="3000"/>
    <n v="2000"/>
    <n v="3500"/>
  </r>
  <r>
    <x v="0"/>
    <x v="4"/>
    <x v="2"/>
    <x v="6"/>
    <s v="GEN-LG-6756-B08 Elevator - Education Bldg"/>
    <s v="6750 Maintenance"/>
    <s v="None"/>
    <n v="2892.48"/>
    <n v="3000"/>
    <n v="3000"/>
    <n v="2500"/>
    <n v="2500"/>
  </r>
  <r>
    <x v="0"/>
    <x v="4"/>
    <x v="2"/>
    <x v="6"/>
    <s v="GEN-LG-6757-000 Generators - General Contingency"/>
    <s v="6750 Maintenance"/>
    <s v="None"/>
    <m/>
    <n v="0"/>
    <n v="0"/>
    <n v="0"/>
    <n v="2000"/>
  </r>
  <r>
    <x v="0"/>
    <x v="4"/>
    <x v="2"/>
    <x v="6"/>
    <s v="GEN-LG-6757-B06 Generators - Admin Bldg"/>
    <s v="6750 Maintenance"/>
    <s v="None"/>
    <n v="563.66999999999996"/>
    <n v="1500"/>
    <n v="1500"/>
    <n v="1205"/>
    <n v="1500"/>
  </r>
  <r>
    <x v="0"/>
    <x v="4"/>
    <x v="2"/>
    <x v="6"/>
    <s v="GEN-LG-6757-S01 Generators - Station #1"/>
    <s v="6750 Maintenance"/>
    <s v="None"/>
    <n v="0"/>
    <n v="1500"/>
    <n v="1500"/>
    <n v="1205"/>
    <n v="1234"/>
  </r>
  <r>
    <x v="0"/>
    <x v="4"/>
    <x v="2"/>
    <x v="6"/>
    <s v="GEN-LG-6757-S02 Generators - Station #2"/>
    <s v="6750 Maintenance"/>
    <s v="None"/>
    <n v="3528.98"/>
    <n v="1500"/>
    <n v="1500"/>
    <n v="1268"/>
    <n v="1268"/>
  </r>
  <r>
    <x v="0"/>
    <x v="4"/>
    <x v="2"/>
    <x v="6"/>
    <s v="GEN-LG-6757-S03 Generators - Station #3"/>
    <s v="6750 Maintenance"/>
    <s v="None"/>
    <n v="2230.6799999999998"/>
    <n v="1500"/>
    <n v="1500"/>
    <n v="1748"/>
    <n v="1310"/>
  </r>
  <r>
    <x v="0"/>
    <x v="4"/>
    <x v="2"/>
    <x v="6"/>
    <s v="GEN-LG-6757-S04 Generators - Station #4"/>
    <s v="6750 Maintenance"/>
    <s v="None"/>
    <n v="3955.58"/>
    <n v="1500"/>
    <n v="1500"/>
    <n v="1310"/>
    <n v="1310"/>
  </r>
  <r>
    <x v="0"/>
    <x v="4"/>
    <x v="2"/>
    <x v="6"/>
    <s v="GEN-LG-6757-S05 Generators - Station #5"/>
    <s v="6750 Maintenance"/>
    <s v="None"/>
    <n v="0"/>
    <n v="1500"/>
    <n v="1500"/>
    <n v="2026"/>
    <n v="1838"/>
  </r>
  <r>
    <x v="0"/>
    <x v="4"/>
    <x v="2"/>
    <x v="6"/>
    <s v="GEN-LG-6757-S06 Generators - Station #6"/>
    <s v="6750 Maintenance"/>
    <s v="None"/>
    <n v="0"/>
    <n v="0"/>
    <n v="0"/>
    <n v="0"/>
    <n v="2000"/>
  </r>
  <r>
    <x v="0"/>
    <x v="4"/>
    <x v="2"/>
    <x v="6"/>
    <s v="GEN-LG-6771-000 Groundskeeping - General Contingency"/>
    <s v="6770 Services"/>
    <s v="None"/>
    <m/>
    <m/>
    <m/>
    <n v="0"/>
    <n v="7500"/>
  </r>
  <r>
    <x v="0"/>
    <x v="4"/>
    <x v="2"/>
    <x v="6"/>
    <s v="GEN-LG-6771-973 Groundskeeping FM973 Location"/>
    <s v="6770 Services"/>
    <s v="None"/>
    <m/>
    <m/>
    <m/>
    <n v="0"/>
    <n v="7000"/>
  </r>
  <r>
    <x v="0"/>
    <x v="4"/>
    <x v="2"/>
    <x v="6"/>
    <s v="GEN-LG-6771-B06 Groundkeeping - Admin Bldg"/>
    <s v="6770 Services"/>
    <s v="None"/>
    <n v="1504.13"/>
    <n v="1500"/>
    <n v="1500"/>
    <n v="2500"/>
    <n v="1600"/>
  </r>
  <r>
    <x v="0"/>
    <x v="4"/>
    <x v="2"/>
    <x v="6"/>
    <s v="GEN-LG-6771-B08 Groundkeeping - Education Bldg"/>
    <s v="6770 Services"/>
    <s v="None"/>
    <n v="2073.75"/>
    <n v="2200"/>
    <n v="2200"/>
    <n v="2200"/>
    <n v="2310"/>
  </r>
  <r>
    <x v="0"/>
    <x v="4"/>
    <x v="2"/>
    <x v="6"/>
    <s v="GEN-LG-6771-B10 Groundkeeping  - Warehouse"/>
    <s v="6770 Services"/>
    <s v="None"/>
    <n v="4675"/>
    <n v="5000"/>
    <n v="5000"/>
    <n v="4800"/>
    <n v="5040"/>
  </r>
  <r>
    <x v="0"/>
    <x v="4"/>
    <x v="2"/>
    <x v="6"/>
    <s v="GEN-LG-6771-S01 Groundkeeping - Station #1"/>
    <s v="6770 Services"/>
    <s v="None"/>
    <n v="1889.24"/>
    <n v="2200"/>
    <n v="2200"/>
    <n v="2600"/>
    <n v="2730"/>
  </r>
  <r>
    <x v="0"/>
    <x v="4"/>
    <x v="2"/>
    <x v="6"/>
    <s v="GEN-LG-6771-S02 Groundkeeping - Station #2"/>
    <s v="6770 Services"/>
    <s v="None"/>
    <n v="4895"/>
    <n v="6000"/>
    <n v="6000"/>
    <n v="5000"/>
    <n v="5250"/>
  </r>
  <r>
    <x v="0"/>
    <x v="4"/>
    <x v="2"/>
    <x v="6"/>
    <s v="GEN-LG-6771-S03 Groundkeeping - Station #3"/>
    <s v="6770 Services"/>
    <s v="None"/>
    <n v="3575"/>
    <n v="2000"/>
    <n v="2000"/>
    <n v="3900"/>
    <n v="4095"/>
  </r>
  <r>
    <x v="0"/>
    <x v="4"/>
    <x v="2"/>
    <x v="6"/>
    <s v="GEN-LG-6771-S04 Groundkeeping - Station #4"/>
    <s v="6770 Services"/>
    <s v="None"/>
    <n v="4345"/>
    <n v="6000"/>
    <n v="6000"/>
    <n v="4402"/>
    <n v="4625"/>
  </r>
  <r>
    <x v="0"/>
    <x v="4"/>
    <x v="2"/>
    <x v="6"/>
    <s v="GEN-LG-6771-S05 Groundkeeping - Station #5"/>
    <s v="6770 Services"/>
    <s v="None"/>
    <n v="5775"/>
    <n v="6500"/>
    <n v="6500"/>
    <n v="6000"/>
    <n v="6300"/>
  </r>
  <r>
    <x v="0"/>
    <x v="4"/>
    <x v="2"/>
    <x v="6"/>
    <s v="GEN-LG-6771-S06 Groundkeeping - Station #6"/>
    <s v="6770 services"/>
    <s v="None"/>
    <n v="0"/>
    <n v="500"/>
    <n v="500"/>
    <n v="0"/>
    <n v="6300"/>
  </r>
  <r>
    <x v="0"/>
    <x v="4"/>
    <x v="2"/>
    <x v="6"/>
    <s v="GEN-LG-6771-T05 Groundkeeping - Tng Field"/>
    <s v="6770 Services"/>
    <s v="None"/>
    <n v="7975"/>
    <n v="9000"/>
    <n v="9000"/>
    <n v="8500"/>
    <n v="8850"/>
  </r>
  <r>
    <x v="0"/>
    <x v="4"/>
    <x v="2"/>
    <x v="6"/>
    <s v="GEN-LG-6772-B06 Janitorial Services - Adm. Bldg"/>
    <s v="6770 Services"/>
    <s v="None"/>
    <n v="9662"/>
    <n v="9000"/>
    <n v="9000"/>
    <n v="9000"/>
    <n v="9500"/>
  </r>
  <r>
    <x v="0"/>
    <x v="4"/>
    <x v="2"/>
    <x v="6"/>
    <s v="GEN-LG-6772-B08 Janitorial Cleaning Services - Education Bldg"/>
    <s v="6770 Services"/>
    <s v="None"/>
    <n v="12983"/>
    <n v="10000"/>
    <n v="10000"/>
    <n v="8500"/>
    <n v="8500"/>
  </r>
  <r>
    <x v="0"/>
    <x v="4"/>
    <x v="2"/>
    <x v="6"/>
    <s v="GEN-LG-6772-B10 Janitorial Services - Warehouse"/>
    <s v="6770 Services"/>
    <s v="None"/>
    <n v="4044"/>
    <n v="4000"/>
    <n v="4000"/>
    <n v="4038"/>
    <n v="4250"/>
  </r>
  <r>
    <x v="0"/>
    <x v="4"/>
    <x v="2"/>
    <x v="6"/>
    <s v="GEN-LG-6774-973 Pest Control FM973 Location"/>
    <s v="6770 Services"/>
    <s v="None"/>
    <m/>
    <m/>
    <m/>
    <n v="0"/>
    <n v="1150"/>
  </r>
  <r>
    <x v="0"/>
    <x v="4"/>
    <x v="2"/>
    <x v="6"/>
    <s v="GEN-LG-6774-B06 Pest Control - Admin Bldg"/>
    <s v="6770 Services"/>
    <s v="None"/>
    <n v="1749"/>
    <n v="600"/>
    <n v="600"/>
    <n v="1500"/>
    <n v="900"/>
  </r>
  <r>
    <x v="0"/>
    <x v="4"/>
    <x v="2"/>
    <x v="6"/>
    <s v="GEN-LG-6774-B08 Pest Control - Education Bldg"/>
    <s v="6770 Services"/>
    <s v="None"/>
    <n v="4224"/>
    <n v="600"/>
    <n v="600"/>
    <n v="750"/>
    <n v="1650"/>
  </r>
  <r>
    <x v="0"/>
    <x v="4"/>
    <x v="2"/>
    <x v="6"/>
    <s v="GEN-LG-6774-B10 Pest Control - Warehouse"/>
    <s v="6770 Services"/>
    <s v="None"/>
    <n v="558"/>
    <n v="600"/>
    <n v="600"/>
    <n v="600"/>
    <n v="600"/>
  </r>
  <r>
    <x v="0"/>
    <x v="4"/>
    <x v="2"/>
    <x v="6"/>
    <s v="GEN-LG-6774-S01 Pest Control - Station #1"/>
    <s v="6770 Services"/>
    <s v="None"/>
    <n v="1749"/>
    <n v="600"/>
    <n v="600"/>
    <n v="1500"/>
    <n v="900"/>
  </r>
  <r>
    <x v="0"/>
    <x v="4"/>
    <x v="2"/>
    <x v="6"/>
    <s v="GEN-LG-6774-S02 Pest Control - Station #2"/>
    <s v="6770 Services"/>
    <s v="None"/>
    <n v="558"/>
    <n v="600"/>
    <n v="600"/>
    <n v="600"/>
    <n v="600"/>
  </r>
  <r>
    <x v="0"/>
    <x v="4"/>
    <x v="2"/>
    <x v="6"/>
    <s v="GEN-LG-6774-S03 Pest Control - Station #3"/>
    <s v="6770 Services"/>
    <s v="None"/>
    <n v="465"/>
    <n v="600"/>
    <n v="600"/>
    <n v="600"/>
    <n v="600"/>
  </r>
  <r>
    <x v="0"/>
    <x v="4"/>
    <x v="2"/>
    <x v="6"/>
    <s v="GEN-LG-6774-S04 Pest Control - Station #4"/>
    <s v="6770 Services"/>
    <s v="None"/>
    <n v="558"/>
    <n v="600"/>
    <n v="600"/>
    <n v="600"/>
    <n v="600"/>
  </r>
  <r>
    <x v="0"/>
    <x v="4"/>
    <x v="2"/>
    <x v="6"/>
    <s v="GEN-LG-6774-S05 Pest Control - Station #5"/>
    <s v="6770 Services"/>
    <s v="None"/>
    <n v="558"/>
    <n v="600"/>
    <n v="600"/>
    <n v="600"/>
    <n v="600"/>
  </r>
  <r>
    <x v="0"/>
    <x v="4"/>
    <x v="2"/>
    <x v="6"/>
    <s v="GEN-LG-6774-S06 Pest Control - Station #6"/>
    <s v="6770 Services"/>
    <s v="None"/>
    <n v="0"/>
    <n v="250"/>
    <n v="250"/>
    <n v="0"/>
    <n v="1150"/>
  </r>
  <r>
    <x v="0"/>
    <x v="4"/>
    <x v="2"/>
    <x v="6"/>
    <s v="GEN-LG-6774-S08 Pest Control - Station #8"/>
    <s v="6770 Services"/>
    <s v="None"/>
    <n v="253"/>
    <n v="0"/>
    <n v="0"/>
    <n v="1500"/>
    <n v="600"/>
  </r>
  <r>
    <x v="0"/>
    <x v="4"/>
    <x v="2"/>
    <x v="6"/>
    <s v="GEN-LG-6774-ST7 Pest Control - Station #7 Temp"/>
    <s v="6770 Services"/>
    <s v="None"/>
    <n v="0"/>
    <n v="0"/>
    <n v="0"/>
    <n v="1550"/>
    <n v="1150"/>
  </r>
  <r>
    <x v="0"/>
    <x v="4"/>
    <x v="2"/>
    <x v="6"/>
    <s v="GEN-LG-6774-T05 Pest Control - Tng Field"/>
    <s v="6770 services"/>
    <s v="None"/>
    <n v="768.97"/>
    <n v="1400"/>
    <n v="1400"/>
    <n v="1000"/>
    <n v="1200"/>
  </r>
  <r>
    <x v="0"/>
    <x v="4"/>
    <x v="2"/>
    <x v="6"/>
    <s v="GEN-LG-7640-000 Electronic &amp; Comm. Equipment"/>
    <s v="7600 Non Capital Equipment"/>
    <s v="None"/>
    <n v="0"/>
    <n v="1000"/>
    <n v="1000"/>
    <n v="1000"/>
    <n v="1000"/>
  </r>
  <r>
    <x v="0"/>
    <x v="4"/>
    <x v="2"/>
    <x v="6"/>
    <s v="GEN-LG-7654-000 Misc. Tools &amp; Equipment"/>
    <s v="7600 Non Capital Equipment"/>
    <s v="None"/>
    <n v="1011.1"/>
    <n v="2000"/>
    <n v="2000"/>
    <n v="2000"/>
    <n v="2000"/>
  </r>
  <r>
    <x v="0"/>
    <x v="4"/>
    <x v="2"/>
    <x v="6"/>
    <s v="GEN-LG-7660-000 Office Equipment (F&amp;F)"/>
    <s v="7600 Non Capital Equipment"/>
    <s v="None"/>
    <n v="541.9"/>
    <n v="25000"/>
    <n v="25000"/>
    <n v="8000"/>
    <n v="25000"/>
  </r>
  <r>
    <x v="0"/>
    <x v="4"/>
    <x v="2"/>
    <x v="6"/>
    <s v="GEN-LG-7660-973 Office Equipment (F&amp;F) - FM973 Location"/>
    <s v="7600 Non Capital Equipment"/>
    <s v="None"/>
    <m/>
    <m/>
    <m/>
    <n v="0"/>
    <n v="3000"/>
  </r>
  <r>
    <x v="0"/>
    <x v="4"/>
    <x v="2"/>
    <x v="6"/>
    <s v="GEN-LG-7660-B06 Office Equipment (F&amp;F) - Admin Bldg"/>
    <s v="7600 Non Capital Equipment"/>
    <s v="None"/>
    <n v="3672.8"/>
    <n v="20000"/>
    <n v="20000"/>
    <n v="38590"/>
    <n v="50000"/>
  </r>
  <r>
    <x v="0"/>
    <x v="4"/>
    <x v="2"/>
    <x v="6"/>
    <s v="GEN-LG-7660-B08 Office Equipment (F&amp;F) - CEC Building"/>
    <s v="7600 Non Capital Equipment"/>
    <s v="None"/>
    <n v="1079.3599999999999"/>
    <n v="0"/>
    <n v="0"/>
    <n v="2500"/>
    <n v="3000"/>
  </r>
  <r>
    <x v="0"/>
    <x v="4"/>
    <x v="2"/>
    <x v="6"/>
    <s v="GEN-LG-7660-B10 Office Equipment (F&amp;F) - Warehouse"/>
    <s v="7600 Non Capital Equipment"/>
    <s v="None"/>
    <n v="7186.29"/>
    <n v="8000"/>
    <n v="8000"/>
    <n v="9344"/>
    <n v="18000"/>
  </r>
  <r>
    <x v="0"/>
    <x v="4"/>
    <x v="2"/>
    <x v="6"/>
    <s v="GEN-LG-7660-S01 Office Equipment (F&amp;F) - Station 1"/>
    <s v="7600 Non Capital Equipment"/>
    <s v="None"/>
    <n v="16350.72"/>
    <n v="5500"/>
    <n v="5500"/>
    <n v="6000"/>
    <n v="10000"/>
  </r>
  <r>
    <x v="0"/>
    <x v="4"/>
    <x v="2"/>
    <x v="6"/>
    <s v="GEN-LG-7660-S02 Office Equipment (F&amp;F) - Station 2"/>
    <s v="7600 Non Capital Equipment"/>
    <s v="None"/>
    <n v="1613.26"/>
    <n v="4500"/>
    <n v="4500"/>
    <n v="1200"/>
    <n v="4500"/>
  </r>
  <r>
    <x v="0"/>
    <x v="4"/>
    <x v="2"/>
    <x v="6"/>
    <s v="GEN-LG-7660-S03 Office Equipment (F&amp;F) - Station 3"/>
    <s v="7600 Non Capital Equipment"/>
    <s v="None"/>
    <n v="1235.8"/>
    <n v="4500"/>
    <n v="4500"/>
    <n v="3945"/>
    <n v="4500"/>
  </r>
  <r>
    <x v="0"/>
    <x v="4"/>
    <x v="2"/>
    <x v="6"/>
    <s v="GEN-LG-7660-S04 Office Equipment (F&amp;F) - Station 4"/>
    <s v="7600 Non Capital Equipment"/>
    <s v="None"/>
    <n v="600.67999999999995"/>
    <n v="4500"/>
    <n v="4500"/>
    <n v="2000"/>
    <n v="4500"/>
  </r>
  <r>
    <x v="0"/>
    <x v="4"/>
    <x v="2"/>
    <x v="6"/>
    <s v="GEN-LG-7660-S05 Office Equipment (F&amp;F) - Station 5"/>
    <s v="7600 Non Capital Equipment"/>
    <s v="None"/>
    <n v="1338.71"/>
    <n v="4500"/>
    <n v="4500"/>
    <n v="3000"/>
    <n v="4500"/>
  </r>
  <r>
    <x v="0"/>
    <x v="4"/>
    <x v="2"/>
    <x v="6"/>
    <s v="GEN-LG-7660-S06 Office Equipment (F&amp;F) - Station 6"/>
    <s v="7600 Non Capital Equipment"/>
    <s v="None"/>
    <n v="0"/>
    <n v="4500"/>
    <n v="4500"/>
    <n v="0"/>
    <n v="4500"/>
  </r>
  <r>
    <x v="0"/>
    <x v="4"/>
    <x v="2"/>
    <x v="6"/>
    <s v="GEN-LG-7660-S08 Office Equipment (F&amp;F) - Station 8"/>
    <s v="7600 Non Capital Equipment"/>
    <s v="None"/>
    <n v="0"/>
    <n v="0"/>
    <n v="0"/>
    <n v="1500"/>
    <n v="3000"/>
  </r>
  <r>
    <x v="0"/>
    <x v="4"/>
    <x v="2"/>
    <x v="6"/>
    <s v="GEN-LG-7660-ST7 Office Equipment (F&amp;F) - Station 7 Temp"/>
    <s v="7600 Non Capital Equipment"/>
    <s v="None"/>
    <n v="0"/>
    <n v="0"/>
    <n v="0"/>
    <n v="6400"/>
    <n v="3000"/>
  </r>
  <r>
    <x v="0"/>
    <x v="4"/>
    <x v="2"/>
    <x v="6"/>
    <s v="GEN-LG-7660-T05 Office Equipment (F&amp;F) - Tng Field"/>
    <s v="7600 Non Capital Equipment"/>
    <s v="None"/>
    <n v="225.98"/>
    <n v="0"/>
    <n v="0"/>
    <n v="1000"/>
    <n v="1000"/>
  </r>
  <r>
    <x v="0"/>
    <x v="4"/>
    <x v="2"/>
    <x v="6"/>
    <s v="GEN-OP-5570-000 FLEET:  SQUADS &amp; AMBS"/>
    <s v="5500 Fleet Maintenance"/>
    <s v="FLEET: SQUADS &amp; AMBS"/>
    <m/>
    <m/>
    <m/>
    <m/>
    <n v="20000"/>
  </r>
  <r>
    <x v="0"/>
    <x v="4"/>
    <x v="2"/>
    <x v="6"/>
    <s v="RGR-RG-5182-Z01 Initial Physical Exam - Georgetown Fire Department"/>
    <s v="5100 Employee Benefits"/>
    <s v="None"/>
    <n v="1950"/>
    <m/>
    <m/>
    <m/>
    <m/>
  </r>
  <r>
    <x v="0"/>
    <x v="4"/>
    <x v="2"/>
    <x v="6"/>
    <s v="RGR-RG-5182-Z02 Initial Physical Exam - Hutto Fire Rescue - WCESD#3"/>
    <s v="5100 Employee Benefits"/>
    <s v="None"/>
    <n v="1950"/>
    <m/>
    <m/>
    <m/>
    <m/>
  </r>
  <r>
    <x v="0"/>
    <x v="4"/>
    <x v="2"/>
    <x v="6"/>
    <s v="RGR-RG-5182-Z04 Initial Physical Exam - Jarrell Fire Department - WCESD#5"/>
    <s v="5100 Employee Benefits"/>
    <s v="None"/>
    <n v="1950"/>
    <m/>
    <m/>
    <m/>
    <m/>
  </r>
  <r>
    <x v="0"/>
    <x v="5"/>
    <x v="2"/>
    <x v="6"/>
    <s v="GEN-OP-5010-000 Salaries"/>
    <s v="5000 Payroll Expenses"/>
    <s v="None"/>
    <n v="9094257.7400000002"/>
    <n v="15483182"/>
    <n v="15483182"/>
    <n v="12446232"/>
    <n v="16734883"/>
  </r>
  <r>
    <x v="0"/>
    <x v="5"/>
    <x v="2"/>
    <x v="6"/>
    <s v="GEN-OP-5012-000 Salary Expense - Overtime"/>
    <s v="5000 Payroll Expenses"/>
    <s v="None"/>
    <n v="1297719.26"/>
    <n v="1317184"/>
    <n v="1317184"/>
    <n v="1790271"/>
    <n v="1531921"/>
  </r>
  <r>
    <x v="0"/>
    <x v="5"/>
    <x v="2"/>
    <x v="6"/>
    <s v="GEN-OP-5013-000 Salary Expense - Leave payout"/>
    <s v="5000 Payroll Expenses"/>
    <s v="None"/>
    <n v="236785.93"/>
    <n v="503810"/>
    <n v="503810"/>
    <n v="371213"/>
    <n v="578603"/>
  </r>
  <r>
    <x v="0"/>
    <x v="5"/>
    <x v="2"/>
    <x v="6"/>
    <s v="GEN-OP-5016-000 Salary Expense - Double Overtime"/>
    <s v="5000 Payroll Expenses"/>
    <s v="None"/>
    <n v="13541.72"/>
    <n v="10000"/>
    <n v="10000"/>
    <n v="8500"/>
    <n v="3000"/>
  </r>
  <r>
    <x v="0"/>
    <x v="5"/>
    <x v="2"/>
    <x v="6"/>
    <s v="GEN-OP-5017-000 Salary Expense - Disaster Related Overtime"/>
    <s v="5000 Payroll Expenses"/>
    <s v="None"/>
    <n v="18740.62"/>
    <m/>
    <m/>
    <m/>
    <m/>
  </r>
  <r>
    <x v="0"/>
    <x v="5"/>
    <x v="2"/>
    <x v="6"/>
    <s v="GEN-OP-5021-000 FICA Tax"/>
    <s v="5000 Payroll Expenses"/>
    <s v="None"/>
    <n v="642058.23999999999"/>
    <n v="1070725"/>
    <n v="1070725"/>
    <n v="916468"/>
    <n v="1160299"/>
  </r>
  <r>
    <x v="0"/>
    <x v="5"/>
    <x v="2"/>
    <x v="6"/>
    <s v="GEN-OP-5022-000 Medicare Tax"/>
    <s v="5000 Payroll Expenses"/>
    <s v="None"/>
    <n v="150159.03"/>
    <n v="250911"/>
    <n v="250911"/>
    <n v="214335"/>
    <n v="271727"/>
  </r>
  <r>
    <x v="0"/>
    <x v="5"/>
    <x v="2"/>
    <x v="6"/>
    <s v="GEN-OP-5023-000 SUTA Tax"/>
    <s v="5000 Payroll Expenses"/>
    <s v="None"/>
    <n v="2070.08"/>
    <n v="53172"/>
    <n v="53172"/>
    <n v="2000"/>
    <n v="2436"/>
  </r>
  <r>
    <x v="0"/>
    <x v="5"/>
    <x v="2"/>
    <x v="6"/>
    <s v="GEN-OP-5026-000 HR Administration Expense"/>
    <s v="5000 Payroll Expenses"/>
    <s v="None"/>
    <n v="29028.63"/>
    <n v="29317"/>
    <n v="29317"/>
    <n v="45000"/>
    <n v="40200"/>
  </r>
  <r>
    <x v="0"/>
    <x v="5"/>
    <x v="2"/>
    <x v="6"/>
    <s v="GEN-OP-5110-000 Workers Comp. Insurance"/>
    <s v="5100 Employee Benefits"/>
    <s v="None"/>
    <n v="164426.82999999999"/>
    <n v="226805"/>
    <n v="226805"/>
    <n v="182605"/>
    <n v="242641"/>
  </r>
  <r>
    <x v="0"/>
    <x v="5"/>
    <x v="2"/>
    <x v="6"/>
    <s v="GEN-OP-5120-000 Retirement Plan"/>
    <s v="5100 Employee Benefits"/>
    <s v="None"/>
    <n v="1048588.72"/>
    <n v="1730418"/>
    <n v="1730418"/>
    <n v="1461622"/>
    <n v="1874279"/>
  </r>
  <r>
    <x v="0"/>
    <x v="5"/>
    <x v="2"/>
    <x v="6"/>
    <s v="GEN-OP-5121-000 Retirement Plan - 457 401a Contributions"/>
    <s v="5100 Employee Benefits"/>
    <s v="None"/>
    <n v="81236.27"/>
    <n v="134800"/>
    <n v="134800"/>
    <n v="131715"/>
    <n v="139634"/>
  </r>
  <r>
    <x v="0"/>
    <x v="5"/>
    <x v="2"/>
    <x v="6"/>
    <s v="GEN-OP-5130-000 Health Insurance (&amp; Dental FY2018)"/>
    <s v="5100 Employee Benefits"/>
    <s v="None"/>
    <n v="991661.03"/>
    <n v="1625217"/>
    <n v="1625217"/>
    <n v="1423874"/>
    <n v="1588680"/>
  </r>
  <r>
    <x v="0"/>
    <x v="5"/>
    <x v="2"/>
    <x v="6"/>
    <s v="GEN-OP-5131-000 Dental &amp; Vision Insurance"/>
    <s v="5100 Employee Benefits"/>
    <s v="None"/>
    <n v="80596.83"/>
    <n v="123644"/>
    <n v="123644"/>
    <n v="125780"/>
    <n v="128544"/>
  </r>
  <r>
    <x v="0"/>
    <x v="5"/>
    <x v="2"/>
    <x v="6"/>
    <s v="GEN-OP-5132-000 Section 125 Contributions"/>
    <s v="5100 Employee Benefits"/>
    <s v="None"/>
    <n v="185010.88"/>
    <n v="333783"/>
    <n v="333783"/>
    <n v="256091"/>
    <n v="333513"/>
  </r>
  <r>
    <x v="0"/>
    <x v="5"/>
    <x v="2"/>
    <x v="6"/>
    <s v="GEN-OP-5135-000 Employee Assistance Program"/>
    <s v="5100 Employee Benefits"/>
    <s v="None"/>
    <n v="3244.54"/>
    <n v="5010"/>
    <n v="5010"/>
    <n v="5087"/>
    <n v="5065"/>
  </r>
  <r>
    <x v="0"/>
    <x v="5"/>
    <x v="2"/>
    <x v="6"/>
    <s v="GEN-OP-5140-000 Disability Insurance"/>
    <s v="5100 Employee Benefits"/>
    <s v="None"/>
    <n v="29150.85"/>
    <n v="59768"/>
    <n v="59768"/>
    <n v="45383"/>
    <n v="50135.63"/>
  </r>
  <r>
    <x v="0"/>
    <x v="5"/>
    <x v="2"/>
    <x v="6"/>
    <s v="GEN-OP-5150-000 AD&amp;D and Life Insurance"/>
    <s v="5100 Employee Benefits"/>
    <s v="None"/>
    <n v="9577.7199999999993"/>
    <n v="73881"/>
    <n v="73881"/>
    <n v="74119"/>
    <n v="74685"/>
  </r>
  <r>
    <x v="0"/>
    <x v="5"/>
    <x v="2"/>
    <x v="6"/>
    <s v="GEN-OP-5230-000 Small Equipment (FIRE)"/>
    <s v="5200 Supply &amp; Material Mgmt"/>
    <s v="None"/>
    <n v="55858.29"/>
    <n v="81000"/>
    <n v="81000"/>
    <n v="81000"/>
    <n v="88000"/>
  </r>
  <r>
    <x v="0"/>
    <x v="5"/>
    <x v="2"/>
    <x v="6"/>
    <s v="GEN-OP-5241-000 EMS Consumables"/>
    <s v="5200 Supply &amp; Material Mgmt"/>
    <s v="None"/>
    <n v="208984.89"/>
    <n v="201700"/>
    <n v="201700"/>
    <n v="185700"/>
    <n v="209650"/>
  </r>
  <r>
    <x v="0"/>
    <x v="5"/>
    <x v="2"/>
    <x v="6"/>
    <s v="GEN-OP-5242-000 EMS Medications"/>
    <s v="5201 Supply &amp; Material Mgmt"/>
    <s v="None"/>
    <n v="54695.25"/>
    <n v="62124"/>
    <n v="62124"/>
    <n v="47215"/>
    <n v="58000"/>
  </r>
  <r>
    <x v="0"/>
    <x v="5"/>
    <x v="2"/>
    <x v="6"/>
    <s v="GEN-OP-5243-000 EMS Services"/>
    <s v="5201 Supply &amp; Material Mgmt"/>
    <s v="None"/>
    <n v="10989.19"/>
    <n v="18090"/>
    <n v="18090"/>
    <n v="14400"/>
    <n v="32445"/>
  </r>
  <r>
    <x v="0"/>
    <x v="5"/>
    <x v="2"/>
    <x v="6"/>
    <s v="GEN-OP-5244-000 EMS Equipment and Maintenance"/>
    <s v="5200 Supply &amp; Material Mgmt"/>
    <s v="None"/>
    <n v="40277.68"/>
    <n v="71482"/>
    <n v="71482"/>
    <n v="86500"/>
    <n v="140946"/>
  </r>
  <r>
    <x v="0"/>
    <x v="5"/>
    <x v="2"/>
    <x v="6"/>
    <s v="GEN-OP-5245-000 Rehab Supplies"/>
    <s v="5200 Supply &amp; Material Mgmt"/>
    <s v="None"/>
    <n v="869.15"/>
    <n v="0"/>
    <n v="0"/>
    <n v="0"/>
    <n v="0"/>
  </r>
  <r>
    <x v="0"/>
    <x v="5"/>
    <x v="2"/>
    <x v="6"/>
    <s v="GEN-OP-5246-000 EMS Special Services"/>
    <s v="5200 Supply &amp; Material Mgmt"/>
    <s v="None"/>
    <n v="0"/>
    <n v="6400"/>
    <n v="6400"/>
    <n v="1500"/>
    <n v="6400"/>
  </r>
  <r>
    <x v="0"/>
    <x v="5"/>
    <x v="2"/>
    <x v="6"/>
    <s v="GEN-OP-5252-000 Foam Supply"/>
    <s v="5200 Supply &amp; Material Mgmt"/>
    <s v="None"/>
    <n v="14319"/>
    <n v="21000"/>
    <n v="21000"/>
    <n v="20530"/>
    <n v="26000"/>
  </r>
  <r>
    <x v="0"/>
    <x v="5"/>
    <x v="2"/>
    <x v="6"/>
    <s v="GEN-OP-5260-000 Unplanned Natural or Manmade Event"/>
    <s v="5200 Supply &amp; Material Mgmt"/>
    <s v="None"/>
    <n v="6786.06"/>
    <n v="0"/>
    <n v="0"/>
    <n v="1479.38"/>
    <n v="2000"/>
  </r>
  <r>
    <x v="0"/>
    <x v="5"/>
    <x v="2"/>
    <x v="6"/>
    <s v="GEN-OP-5261-000 Station Safety Supplies"/>
    <s v="5200 Supply &amp; Material Mgmt"/>
    <s v="None"/>
    <n v="232.24"/>
    <n v="0"/>
    <n v="0"/>
    <n v="0"/>
    <n v="0"/>
  </r>
  <r>
    <x v="0"/>
    <x v="5"/>
    <x v="2"/>
    <x v="6"/>
    <s v="GEN-OP-5262-000 Decontamination Supplies and Equipment"/>
    <s v="5200 Supply &amp; Material Mgmt"/>
    <s v="None"/>
    <n v="1228.7"/>
    <n v="0"/>
    <n v="0"/>
    <n v="500"/>
    <n v="5000"/>
  </r>
  <r>
    <x v="0"/>
    <x v="5"/>
    <x v="2"/>
    <x v="6"/>
    <s v="GEN-OP-5311-000 General System &amp; Equip. Maint."/>
    <s v="5310 Systems &amp; Equipment Maintenance"/>
    <s v="None"/>
    <n v="2535.87"/>
    <n v="2000"/>
    <n v="2000"/>
    <n v="2000"/>
    <n v="1500"/>
  </r>
  <r>
    <x v="0"/>
    <x v="5"/>
    <x v="2"/>
    <x v="6"/>
    <s v="GEN-OP-5313-000 Fire Extinguishers"/>
    <s v="5310 Systems &amp; Equipment Maintenance"/>
    <s v="None"/>
    <n v="2911.13"/>
    <n v="2500"/>
    <n v="2500"/>
    <n v="2500"/>
    <n v="21250"/>
  </r>
  <r>
    <x v="0"/>
    <x v="5"/>
    <x v="2"/>
    <x v="6"/>
    <s v="GEN-OP-5314-000 Gas Monitoring Equipment"/>
    <s v="5310 Systems &amp; Equipment Maintenance"/>
    <s v="None"/>
    <n v="19497.55"/>
    <n v="30492"/>
    <n v="30492"/>
    <n v="30492"/>
    <n v="42772"/>
  </r>
  <r>
    <x v="0"/>
    <x v="5"/>
    <x v="2"/>
    <x v="6"/>
    <s v="GEN-OP-5315-000 Hose Testing"/>
    <s v="5310 Systems &amp; Equipment Maintenance"/>
    <s v="None"/>
    <n v="19422.919999999998"/>
    <n v="33300"/>
    <n v="33300"/>
    <n v="33700"/>
    <n v="60033"/>
  </r>
  <r>
    <x v="0"/>
    <x v="5"/>
    <x v="2"/>
    <x v="6"/>
    <s v="GEN-OP-5344-000 MDC Access Fees"/>
    <s v="5340 Communications Systems"/>
    <s v="None"/>
    <n v="1922.53"/>
    <n v="5000"/>
    <n v="5000"/>
    <n v="6000"/>
    <n v="6500"/>
  </r>
  <r>
    <x v="0"/>
    <x v="5"/>
    <x v="2"/>
    <x v="6"/>
    <s v="GEN-OP-5353-000 Trunked Radio User Fee"/>
    <s v="5350 Dispatch and Access Fees"/>
    <s v="None"/>
    <n v="53074.76"/>
    <n v="54392"/>
    <n v="54392"/>
    <n v="54392"/>
    <n v="78750"/>
  </r>
  <r>
    <x v="0"/>
    <x v="5"/>
    <x v="2"/>
    <x v="6"/>
    <s v="GEN-OP-5402-000 Fleet Technician Services"/>
    <s v="5400 Fleet Operations"/>
    <s v="None"/>
    <n v="689.93"/>
    <n v="2000"/>
    <n v="2000"/>
    <n v="2000"/>
    <n v="2000"/>
  </r>
  <r>
    <x v="0"/>
    <x v="5"/>
    <x v="2"/>
    <x v="6"/>
    <s v="GEN-OP-5420-000 Fuel &amp; Lubricants"/>
    <s v="5400 Fleet Operations"/>
    <s v="None"/>
    <n v="194036.22"/>
    <n v="283536"/>
    <n v="283536"/>
    <n v="190000"/>
    <n v="228000"/>
  </r>
  <r>
    <x v="0"/>
    <x v="5"/>
    <x v="2"/>
    <x v="6"/>
    <s v="GEN-OP-5440-000 Misc. Parts &amp; Equipment"/>
    <s v="5400 Fleet Operations"/>
    <s v="None"/>
    <n v="1945.93"/>
    <n v="5000"/>
    <n v="5000"/>
    <n v="5000"/>
    <n v="5000"/>
  </r>
  <r>
    <x v="0"/>
    <x v="5"/>
    <x v="2"/>
    <x v="6"/>
    <s v="GEN-OP-5510-000 FLEET:  NON-CLASSIFIED"/>
    <s v="5500 Fleet Maintenance"/>
    <s v="FLEET: NON-CLASSIFIED"/>
    <n v="0"/>
    <n v="1000"/>
    <n v="1000"/>
    <n v="2500"/>
    <n v="1500"/>
  </r>
  <r>
    <x v="0"/>
    <x v="5"/>
    <x v="2"/>
    <x v="6"/>
    <s v="GEN-OP-5510-027 Trailer - Technical Rescue #027"/>
    <s v="5500 Fleet Maintenance"/>
    <s v=" FLEET: NON-CLASSIFIED"/>
    <n v="0"/>
    <n v="11"/>
    <n v="11"/>
    <n v="0"/>
    <n v="11"/>
  </r>
  <r>
    <x v="0"/>
    <x v="5"/>
    <x v="2"/>
    <x v="6"/>
    <s v="GEN-OP-5510-074 Trailer - 2011 Air &amp; Light #074"/>
    <s v="5500 Fleet Maintenance"/>
    <s v=" FLEET: NON-CLASSIFIED"/>
    <n v="1782.49"/>
    <n v="2000"/>
    <n v="2000"/>
    <n v="0"/>
    <n v="0"/>
  </r>
  <r>
    <x v="0"/>
    <x v="5"/>
    <x v="2"/>
    <x v="6"/>
    <s v="GEN-OP-5510-161 '18 Top Hat 16' Trailer"/>
    <s v="5500 Fleet Maintenance"/>
    <s v=" FLEET: NON-CLASSIFIED"/>
    <n v="9.5"/>
    <n v="11"/>
    <n v="11"/>
    <n v="0"/>
    <n v="911"/>
  </r>
  <r>
    <x v="0"/>
    <x v="5"/>
    <x v="2"/>
    <x v="6"/>
    <s v="GEN-OP-5510-775 '18 Polaris UTV #775"/>
    <s v="5500 Fleet Maintenance"/>
    <s v=" FLEET: NON-CLASSIFIED"/>
    <n v="853.5"/>
    <n v="1500"/>
    <n v="1500"/>
    <n v="0"/>
    <n v="1600"/>
  </r>
  <r>
    <x v="0"/>
    <x v="5"/>
    <x v="2"/>
    <x v="6"/>
    <s v="GEN-OP-5520-000 FLEET:  ENGINES (TYPE 1-3)"/>
    <s v="5500 Fleet Maintenance"/>
    <s v="FLEET: ENGINES (TYPE 1-3)"/>
    <n v="0"/>
    <n v="93216"/>
    <n v="93216"/>
    <n v="215000"/>
    <n v="120000"/>
  </r>
  <r>
    <x v="0"/>
    <x v="5"/>
    <x v="2"/>
    <x v="6"/>
    <s v="GEN-OP-5520-012 2021 Ferrara MVP 1000 Pumper #012"/>
    <s v="5500 Fleet Maintenance"/>
    <s v="FLEET: ENGINES (TYPE 1-3)"/>
    <n v="9508.52"/>
    <n v="12212"/>
    <n v="12212"/>
    <n v="0"/>
    <n v="12212"/>
  </r>
  <r>
    <x v="0"/>
    <x v="5"/>
    <x v="2"/>
    <x v="6"/>
    <s v="GEN-OP-5520-013 2021 Ferrara MVP 1000 Pumper #013"/>
    <s v="5500 Fleet Maintenance"/>
    <s v="FLEET: ENGINES (TYPE 1-3)"/>
    <n v="4689.0200000000004"/>
    <n v="12212"/>
    <n v="12212"/>
    <n v="0"/>
    <n v="12212"/>
  </r>
  <r>
    <x v="0"/>
    <x v="5"/>
    <x v="2"/>
    <x v="6"/>
    <s v="GEN-OP-5520-083 2015 Pierce Pumper #083"/>
    <s v="5500 Fleet Maintenance"/>
    <s v="FLEET: ENGINES (TYPE 1-3)"/>
    <n v="43766.91"/>
    <n v="12212"/>
    <n v="12212"/>
    <n v="0"/>
    <n v="12212"/>
  </r>
  <r>
    <x v="0"/>
    <x v="5"/>
    <x v="2"/>
    <x v="6"/>
    <s v="GEN-OP-5520-456 2006 Pierce Quantum #456"/>
    <s v="5500 Fleet Maintenance"/>
    <s v="FLEET: ENGINES (TYPE 1-3)"/>
    <n v="25579.1"/>
    <n v="9212"/>
    <n v="9212"/>
    <n v="0"/>
    <n v="9212"/>
  </r>
  <r>
    <x v="0"/>
    <x v="5"/>
    <x v="2"/>
    <x v="6"/>
    <s v="GEN-OP-5520-494 2018 Pierce Enforcer Pumper #494"/>
    <s v="5500 Fleet Maintenance"/>
    <s v="FLEET: ENGINES (TYPE 1-3)"/>
    <n v="5683.8"/>
    <n v="12212"/>
    <n v="12212"/>
    <n v="0"/>
    <n v="12212"/>
  </r>
  <r>
    <x v="0"/>
    <x v="5"/>
    <x v="2"/>
    <x v="6"/>
    <s v="GEN-OP-5520-561 2005 Pierce Arrow #561"/>
    <s v="5500 Fleet Maintenance"/>
    <s v="FLEET: ENGINES (TYPE 1-3)"/>
    <n v="14732.13"/>
    <n v="7500"/>
    <n v="7500"/>
    <n v="0"/>
    <n v="7500"/>
  </r>
  <r>
    <x v="0"/>
    <x v="5"/>
    <x v="2"/>
    <x v="6"/>
    <s v="GEN-OP-5520-563 2012 Pierce Arrow #563"/>
    <s v="5500 Fleet Maintenance"/>
    <s v="FLEET: ENGINES (TYPE 1-3)"/>
    <n v="46841.53"/>
    <n v="9212"/>
    <n v="9212"/>
    <n v="0"/>
    <n v="9212"/>
  </r>
  <r>
    <x v="0"/>
    <x v="5"/>
    <x v="2"/>
    <x v="6"/>
    <s v="GEN-OP-5520-583 2018 Pierce FXP Pumper #583"/>
    <s v="5500 Fleet Maintenance"/>
    <s v="FLEET: ENGINES (TYPE 1-3)"/>
    <n v="4509.8999999999996"/>
    <n v="5500"/>
    <n v="5500"/>
    <n v="0"/>
    <n v="5500"/>
  </r>
  <r>
    <x v="0"/>
    <x v="5"/>
    <x v="2"/>
    <x v="6"/>
    <s v="GEN-OP-5520-782 2024 Spartan S-180 #782"/>
    <s v="5500 Fleet Maintenance"/>
    <s v="FLEET: ENGINES (TYPE 1-3)"/>
    <m/>
    <m/>
    <m/>
    <n v="0"/>
    <n v="12212"/>
  </r>
  <r>
    <x v="0"/>
    <x v="5"/>
    <x v="2"/>
    <x v="6"/>
    <s v="GEN-OP-5520-783 2024 Spartan S-180 #783"/>
    <s v="5500 Fleet Maintenance"/>
    <s v="FLEET: ENGINES (TYPE 1-3)"/>
    <m/>
    <m/>
    <m/>
    <n v="0"/>
    <n v="12212"/>
  </r>
  <r>
    <x v="0"/>
    <x v="5"/>
    <x v="2"/>
    <x v="6"/>
    <s v="GEN-OP-5520-812 2007 Pierce Quantum #812"/>
    <s v="5500 Fleet Maintenance"/>
    <s v="FLEET: ENGINES (TYPE 1-3)"/>
    <n v="3445.27"/>
    <n v="10212"/>
    <n v="10212"/>
    <n v="0"/>
    <n v="9212"/>
  </r>
  <r>
    <x v="0"/>
    <x v="5"/>
    <x v="2"/>
    <x v="6"/>
    <s v="GEN-OP-5530-000 FLEET:  RESCUES / AERIALS"/>
    <s v="5500 Fleet Maintenance"/>
    <s v="FLEET: RESCUES/AERIALS)"/>
    <n v="0"/>
    <n v="24576"/>
    <n v="24576"/>
    <n v="50000"/>
    <n v="36864"/>
  </r>
  <r>
    <x v="0"/>
    <x v="5"/>
    <x v="2"/>
    <x v="6"/>
    <s v="GEN-OP-5530-001 Rescues/Aerials On Order"/>
    <s v="5500 Fleet Maintenance"/>
    <s v="FLEET: RESCUES/AERIALS)"/>
    <n v="0"/>
    <n v="2000"/>
    <n v="2000"/>
    <n v="0"/>
    <n v="0"/>
  </r>
  <r>
    <x v="0"/>
    <x v="5"/>
    <x v="2"/>
    <x v="6"/>
    <s v="GEN-OP-5530-038 2016 Pierce Aerial #038"/>
    <s v="5500 Fleet Maintenance"/>
    <s v="FLEET: RESCUES/AERIALS)"/>
    <n v="23755.73"/>
    <n v="14212"/>
    <n v="14212"/>
    <n v="0"/>
    <n v="15212"/>
  </r>
  <r>
    <x v="0"/>
    <x v="5"/>
    <x v="2"/>
    <x v="6"/>
    <s v="GEN-OP-5530-123 '23 Pierce Aerial VIN#123"/>
    <s v="5500 Fleet Maintenance"/>
    <s v="FLEET: RESCUES/AERIALS)"/>
    <n v="0"/>
    <m/>
    <m/>
    <n v="0"/>
    <n v="15212"/>
  </r>
  <r>
    <x v="0"/>
    <x v="5"/>
    <x v="2"/>
    <x v="6"/>
    <s v="GEN-OP-5530-936 2019 Ferrara Quint HD #936"/>
    <s v="5500 Fleet Maintenance"/>
    <s v="FLEET: RESCUES/AERIALS)"/>
    <n v="8731.51"/>
    <n v="14212"/>
    <n v="14212"/>
    <n v="0"/>
    <n v="15212"/>
  </r>
  <r>
    <x v="0"/>
    <x v="5"/>
    <x v="2"/>
    <x v="6"/>
    <s v="GEN-OP-5540-000 FLEET:  ENGINES (TYPE 4-6)"/>
    <s v="5500 Fleet Maintenance"/>
    <s v="FLEET:ENGINES (TYPE 4-6)"/>
    <n v="0"/>
    <n v="29060"/>
    <n v="29060"/>
    <n v="27500"/>
    <n v="21530"/>
  </r>
  <r>
    <x v="0"/>
    <x v="5"/>
    <x v="2"/>
    <x v="6"/>
    <s v="GEN-OP-5540-112 2012 Ford F550 #112 (BT211)"/>
    <s v="5500 Fleet Maintenance"/>
    <s v="FLEET:ENGINES (TYPE 4-6)"/>
    <n v="11382.52"/>
    <n v="1720"/>
    <n v="1720"/>
    <n v="0"/>
    <n v="1726"/>
  </r>
  <r>
    <x v="0"/>
    <x v="5"/>
    <x v="2"/>
    <x v="6"/>
    <s v="GEN-OP-5540-378 2015 Ford F550 #378 (BT241)"/>
    <s v="5500 Fleet Maintenance"/>
    <s v="FLEET:ENGINES (TYPE 4-6)"/>
    <n v="8762.6"/>
    <n v="1720"/>
    <n v="1720"/>
    <n v="0"/>
    <n v="1726"/>
  </r>
  <r>
    <x v="0"/>
    <x v="5"/>
    <x v="2"/>
    <x v="6"/>
    <s v="GEN-OP-5540-456 11 Ford F550 #456 (BT 235)"/>
    <s v="5500 Fleet Maintenance"/>
    <s v="FLEET:ENGINES (TYPE 4-6)"/>
    <n v="9133.64"/>
    <n v="1720"/>
    <n v="1720"/>
    <n v="0"/>
    <n v="1726"/>
  </r>
  <r>
    <x v="0"/>
    <x v="5"/>
    <x v="2"/>
    <x v="6"/>
    <s v="GEN-OP-5540-507 2018 F-550 #507 (BT231)"/>
    <s v="5500 Fleet Maintenance"/>
    <s v="FLEET:ENGINES (TYPE 4-6)"/>
    <n v="17512.45"/>
    <n v="1720"/>
    <n v="1720"/>
    <n v="0"/>
    <n v="1726"/>
  </r>
  <r>
    <x v="0"/>
    <x v="5"/>
    <x v="2"/>
    <x v="6"/>
    <s v="GEN-OP-5540-739 2022 Ford F550 - BFX Brush Truck #739"/>
    <s v="5500 Fleet Maintenance"/>
    <s v="FLEET:ENGINES (TYPE 4-6)"/>
    <n v="1852.71"/>
    <n v="1560"/>
    <n v="1560"/>
    <n v="0"/>
    <n v="1566"/>
  </r>
  <r>
    <x v="0"/>
    <x v="5"/>
    <x v="2"/>
    <x v="6"/>
    <s v="GEN-OP-5550-313 1997 Freightliner #313"/>
    <s v="5500 Fleet Maintenance"/>
    <s v="FLEET: TENDERS"/>
    <n v="9"/>
    <n v="11"/>
    <n v="11"/>
    <n v="11"/>
    <n v="11"/>
  </r>
  <r>
    <x v="0"/>
    <x v="5"/>
    <x v="2"/>
    <x v="6"/>
    <s v="GEN-OP-5560-000 FLEET:  STAFF/COMMAND"/>
    <s v="5500 Fleet Maintenance"/>
    <s v="FLEET: STAFF/COMMAND"/>
    <n v="0"/>
    <n v="6620"/>
    <n v="6620"/>
    <n v="25000"/>
    <n v="10000"/>
  </r>
  <r>
    <x v="0"/>
    <x v="5"/>
    <x v="2"/>
    <x v="6"/>
    <s v="GEN-OP-5560-001 Fleet Staff/Command On Order"/>
    <s v="5500 Fleet Maintenance"/>
    <s v="FLEET: STAFF/COMMAND"/>
    <n v="0"/>
    <n v="2500"/>
    <n v="2500"/>
    <n v="0"/>
    <n v="3000"/>
  </r>
  <r>
    <x v="0"/>
    <x v="5"/>
    <x v="2"/>
    <x v="6"/>
    <s v="GEN-OP-5560-024 2007 Ford F150 #024"/>
    <s v="5500 Fleet Maintenance"/>
    <s v="FLEET: STAFF/COMMAND"/>
    <n v="1718.04"/>
    <n v="160"/>
    <n v="160"/>
    <n v="0"/>
    <n v="0"/>
  </r>
  <r>
    <x v="0"/>
    <x v="5"/>
    <x v="2"/>
    <x v="6"/>
    <s v="GEN-OP-5560-198 '23 Chevy Tahoe VIN#198"/>
    <s v="5500 Fleet Maintenance"/>
    <s v=" FLEET: NON-CLASSIFIED"/>
    <n v="0"/>
    <n v="0"/>
    <n v="0"/>
    <n v="0"/>
    <n v="578"/>
  </r>
  <r>
    <x v="0"/>
    <x v="5"/>
    <x v="2"/>
    <x v="6"/>
    <s v="GEN-OP-5560-221 '18 Ford F250  #221 (Safety 201)"/>
    <s v="5500 Fleet Maintenance"/>
    <s v="FLEET: STAFF/COMMAND"/>
    <n v="2805.85"/>
    <n v="860"/>
    <n v="860"/>
    <n v="0"/>
    <n v="2278"/>
  </r>
  <r>
    <x v="0"/>
    <x v="5"/>
    <x v="2"/>
    <x v="6"/>
    <s v="GEN-OP-5560-225 '18 Ford F250  #225 (FTO201)"/>
    <s v="5500 Fleet Maintenance"/>
    <s v="FLEET: STAFF/COMMAND"/>
    <n v="127.69"/>
    <n v="160"/>
    <n v="160"/>
    <n v="0"/>
    <n v="2278"/>
  </r>
  <r>
    <x v="0"/>
    <x v="5"/>
    <x v="2"/>
    <x v="6"/>
    <s v="GEN-OP-5560-226 '18 Ford F250  #226 (FTO202)"/>
    <s v="5500 Fleet Maintenance"/>
    <s v="FLEET: STAFF/COMMAND"/>
    <n v="125.45"/>
    <n v="160"/>
    <n v="160"/>
    <n v="0"/>
    <n v="2278"/>
  </r>
  <r>
    <x v="0"/>
    <x v="5"/>
    <x v="2"/>
    <x v="6"/>
    <s v="GEN-OP-5560-227 '18 Ford F250  #227 (RRO)"/>
    <s v="5500 Fleet Maintenance"/>
    <s v="FLEET: STAFF/COMMAND"/>
    <n v="944.42"/>
    <n v="160"/>
    <n v="160"/>
    <n v="0"/>
    <n v="2278"/>
  </r>
  <r>
    <x v="0"/>
    <x v="5"/>
    <x v="2"/>
    <x v="6"/>
    <s v="GEN-OP-5560-228 '18 Ford F250  #228 (B203)"/>
    <s v="5500 Fleet Maintenance"/>
    <s v="FLEET: STAFF/COMMAND"/>
    <n v="1807.3"/>
    <n v="160"/>
    <n v="160"/>
    <n v="0"/>
    <n v="2278"/>
  </r>
  <r>
    <x v="0"/>
    <x v="5"/>
    <x v="2"/>
    <x v="6"/>
    <s v="GEN-OP-5560-285 '19 Ford F250 #285"/>
    <s v="5500 Fleet Maintenance"/>
    <s v="FLEET: STAFF/COMMAND"/>
    <n v="3810.77"/>
    <n v="860"/>
    <n v="860"/>
    <n v="0"/>
    <n v="2278"/>
  </r>
  <r>
    <x v="0"/>
    <x v="5"/>
    <x v="2"/>
    <x v="6"/>
    <s v="GEN-OP-5560-305 '18 Ford Transit Van #305"/>
    <s v="5500 Fleet Maintenance"/>
    <s v="FLEET: STAFF/COMMAND"/>
    <n v="312.25"/>
    <n v="160"/>
    <n v="160"/>
    <n v="0"/>
    <n v="378"/>
  </r>
  <r>
    <x v="0"/>
    <x v="5"/>
    <x v="2"/>
    <x v="6"/>
    <s v="GEN-OP-5560-306 '18 Ford Transit Van #306"/>
    <s v="5500 Fleet Maintenance"/>
    <s v="FLEET: STAFF/COMMAND"/>
    <n v="329.5"/>
    <n v="160"/>
    <n v="160"/>
    <n v="0"/>
    <n v="378"/>
  </r>
  <r>
    <x v="0"/>
    <x v="5"/>
    <x v="2"/>
    <x v="6"/>
    <s v="GEN-OP-5560-377 '23 Chevy Tahoe VIN#377"/>
    <s v="5500 Fleet Maintenance"/>
    <s v=" FLEET: NON-CLASSIFIED"/>
    <n v="0"/>
    <n v="0"/>
    <n v="0"/>
    <n v="0"/>
    <n v="578"/>
  </r>
  <r>
    <x v="0"/>
    <x v="5"/>
    <x v="2"/>
    <x v="6"/>
    <s v="GEN-OP-5560-434 '23 Chevy Tahoe VIN#434"/>
    <s v="5500 Fleet Maintenance"/>
    <s v=" FLEET: NON-CLASSIFIED"/>
    <n v="0"/>
    <n v="0"/>
    <n v="0"/>
    <n v="0"/>
    <n v="578"/>
  </r>
  <r>
    <x v="0"/>
    <x v="5"/>
    <x v="2"/>
    <x v="6"/>
    <s v="GEN-OP-5560-549 2016 Ford C Max Hybrid #549"/>
    <s v="5500 Fleet Maintenance"/>
    <s v="FLEET: STAFF/COMMAND"/>
    <n v="624.11"/>
    <n v="1360"/>
    <n v="1360"/>
    <n v="0"/>
    <n v="378"/>
  </r>
  <r>
    <x v="0"/>
    <x v="5"/>
    <x v="2"/>
    <x v="6"/>
    <s v="GEN-OP-5560-644 '15 Ford F250, VIN #644 (B-201)"/>
    <s v="5500 Fleet Maintenance"/>
    <s v="FLEET: STAFF/COMMAND"/>
    <n v="895.93"/>
    <n v="720"/>
    <n v="720"/>
    <n v="0"/>
    <n v="926"/>
  </r>
  <r>
    <x v="0"/>
    <x v="5"/>
    <x v="2"/>
    <x v="6"/>
    <s v="GEN-OP-5560-649 '23 Chevy Tahoe VIN#649"/>
    <s v="5500 Fleet Maintenance"/>
    <s v=" FLEET: NON-CLASSIFIED"/>
    <n v="0"/>
    <n v="0"/>
    <n v="0"/>
    <n v="0"/>
    <n v="578"/>
  </r>
  <r>
    <x v="0"/>
    <x v="5"/>
    <x v="2"/>
    <x v="6"/>
    <s v="GEN-OP-5560-682 '23 Chevy Tahoe VIN#682"/>
    <s v="5500 Fleet Maintenance"/>
    <s v=" FLEET: NON-CLASSIFIED"/>
    <n v="0"/>
    <n v="0"/>
    <n v="0"/>
    <n v="0"/>
    <n v="578"/>
  </r>
  <r>
    <x v="0"/>
    <x v="5"/>
    <x v="2"/>
    <x v="6"/>
    <s v="GEN-OP-5560-713 '18 Ford C Max Hybrid #713"/>
    <s v="5500 Fleet Maintenance"/>
    <s v="FLEET: STAFF/COMMAND"/>
    <n v="404.17"/>
    <n v="160"/>
    <n v="160"/>
    <n v="0"/>
    <n v="1178"/>
  </r>
  <r>
    <x v="0"/>
    <x v="5"/>
    <x v="2"/>
    <x v="6"/>
    <s v="GEN-OP-5560-751 2014 Ford Expedition #751 (C-202)"/>
    <s v="5500 Fleet Maintenance"/>
    <s v="FLEET: STAFF/COMMAND"/>
    <n v="2884.42"/>
    <n v="160"/>
    <n v="160"/>
    <n v="0"/>
    <n v="778"/>
  </r>
  <r>
    <x v="0"/>
    <x v="5"/>
    <x v="2"/>
    <x v="6"/>
    <s v="GEN-OP-5570-000 FLEET:  SQUADS &amp; AMBS"/>
    <s v="5500 Fleet Maintenance"/>
    <s v="FLEET: SQUADS &amp; AMBS"/>
    <m/>
    <n v="28980"/>
    <n v="28980"/>
    <n v="31000"/>
    <m/>
  </r>
  <r>
    <x v="0"/>
    <x v="5"/>
    <x v="2"/>
    <x v="6"/>
    <s v="GEN-OP-5570-001 Squads &amp; Ambs On Order"/>
    <s v="5500 Fleet Maintenance"/>
    <s v="FLEET: SQUADS &amp; AMBS"/>
    <m/>
    <m/>
    <m/>
    <m/>
    <n v="3000"/>
  </r>
  <r>
    <x v="0"/>
    <x v="5"/>
    <x v="2"/>
    <x v="6"/>
    <s v="GEN-OP-5570-141 '17 Road Rescue Amb #141  Medic 280"/>
    <s v="5500 Fleet Maintenance"/>
    <s v="FLEET: SQUADS &amp; AMBS"/>
    <n v="3115.24"/>
    <n v="4645"/>
    <n v="4645"/>
    <n v="0"/>
    <n v="2411"/>
  </r>
  <r>
    <x v="0"/>
    <x v="5"/>
    <x v="2"/>
    <x v="6"/>
    <s v="GEN-OP-5570-222 '18 Ford F250  #222 (SQ211)"/>
    <s v="5500 Fleet Maintenance"/>
    <s v="FLEET: SQUADS &amp; AMBS"/>
    <n v="1829.79"/>
    <n v="860"/>
    <n v="860"/>
    <n v="0"/>
    <n v="1078"/>
  </r>
  <r>
    <x v="0"/>
    <x v="5"/>
    <x v="2"/>
    <x v="6"/>
    <s v="GEN-OP-5570-223 '18 Ford F250  #223 (SQ241)"/>
    <s v="5500 Fleet Maintenance"/>
    <s v="FLEET: SQUADS &amp; AMBS"/>
    <n v="2004.36"/>
    <n v="860"/>
    <n v="860"/>
    <n v="0"/>
    <n v="1078"/>
  </r>
  <r>
    <x v="0"/>
    <x v="5"/>
    <x v="2"/>
    <x v="6"/>
    <s v="GEN-OP-5570-690 '17 Wheeled Coach Amb #690  Medic 241"/>
    <s v="5500 Fleet Maintenance"/>
    <s v="FLEET: SQUADS &amp; AMBS"/>
    <n v="1407.51"/>
    <m/>
    <m/>
    <m/>
    <m/>
  </r>
  <r>
    <x v="0"/>
    <x v="5"/>
    <x v="2"/>
    <x v="6"/>
    <s v="GEN-OP-5570-802 '17 Road Rescue Amb #802  Medic 290 Sold Dec 2021"/>
    <s v="5500 Fleet Maintenance"/>
    <s v="FLEET: SQUADS &amp; AMBS"/>
    <n v="-384.8"/>
    <m/>
    <m/>
    <m/>
    <m/>
  </r>
  <r>
    <x v="0"/>
    <x v="5"/>
    <x v="2"/>
    <x v="6"/>
    <s v="GEN-OP-5570-867 '21 Frazer Ambulance VIN #867"/>
    <s v="5500 Fleet Maintenance"/>
    <s v="FLEET: SQUADS &amp; AMBS"/>
    <n v="513.30999999999995"/>
    <n v="4645"/>
    <n v="4645"/>
    <n v="0"/>
    <n v="4651"/>
  </r>
  <r>
    <x v="0"/>
    <x v="5"/>
    <x v="2"/>
    <x v="6"/>
    <s v="GEN-OP-5570-868 '21 Frazer Ambulance VIN #868"/>
    <s v="5500 Fleet Maintenance"/>
    <s v="FLEET: SQUADS &amp; AMBS"/>
    <n v="2606.2600000000002"/>
    <n v="4645"/>
    <n v="4645"/>
    <n v="0"/>
    <n v="4651"/>
  </r>
  <r>
    <x v="0"/>
    <x v="5"/>
    <x v="2"/>
    <x v="6"/>
    <s v="GEN-OP-5570-889 2021 Frazer Ambulance VIN #889"/>
    <s v="5500 Fleet Maintenance"/>
    <s v="FLEET: SQUADS &amp; AMBS"/>
    <n v="3284.2"/>
    <n v="4645"/>
    <n v="4645"/>
    <n v="0"/>
    <n v="4651"/>
  </r>
  <r>
    <x v="0"/>
    <x v="5"/>
    <x v="2"/>
    <x v="6"/>
    <s v="GEN-OP-5570-930 '23 GMC Sierra3500 HD VIN#930"/>
    <s v="5500 Fleet Maintenance"/>
    <s v="FLEET: SQUADS &amp; AMBS"/>
    <m/>
    <m/>
    <m/>
    <n v="0"/>
    <n v="878"/>
  </r>
  <r>
    <x v="0"/>
    <x v="5"/>
    <x v="2"/>
    <x v="6"/>
    <s v="GEN-OP-5570-947 '19 Frazer Ambulance #947"/>
    <s v="5500 Fleet Maintenance"/>
    <s v="FLEET: SQUADS &amp; AMBS"/>
    <n v="10852.2"/>
    <n v="4645"/>
    <n v="4645"/>
    <n v="0"/>
    <n v="4651"/>
  </r>
  <r>
    <x v="0"/>
    <x v="5"/>
    <x v="2"/>
    <x v="6"/>
    <s v="GEN-OP-5570-955 '17 Wheeled Coach Amb #955  Medic 211"/>
    <s v="5500 Fleet Maintenance"/>
    <s v="FLEET: SQUADS &amp; AMBS"/>
    <n v="7234.84"/>
    <n v="2405"/>
    <n v="2405"/>
    <n v="0"/>
    <n v="2411"/>
  </r>
  <r>
    <x v="0"/>
    <x v="5"/>
    <x v="2"/>
    <x v="6"/>
    <s v="GEN-OP-5570-956 '17 Wheeled Coach Amb #956  Medic 231"/>
    <s v="5500 Fleet Maintenance"/>
    <s v="FLEET: SQUADS &amp; AMBS"/>
    <n v="3233.25"/>
    <n v="2405"/>
    <n v="2405"/>
    <n v="0"/>
    <n v="2411"/>
  </r>
  <r>
    <x v="0"/>
    <x v="5"/>
    <x v="2"/>
    <x v="6"/>
    <s v="GEN-OP-5570-A48 '19 Frazer Ambulance #948"/>
    <s v="5500 Fleet Maintenance"/>
    <s v="FLEET: SQUADS &amp; AMBS"/>
    <n v="5650.05"/>
    <n v="2405"/>
    <n v="2405"/>
    <n v="0"/>
    <n v="4651"/>
  </r>
  <r>
    <x v="0"/>
    <x v="5"/>
    <x v="2"/>
    <x v="6"/>
    <s v="GEN-OP-5570-F24 '18 Ford F250  #224 (SQ215)"/>
    <s v="5500 Fleet Maintenance"/>
    <s v="FLEET: SQUADS &amp; AMBS"/>
    <n v="1848.04"/>
    <n v="860"/>
    <n v="860"/>
    <n v="0"/>
    <n v="2278"/>
  </r>
  <r>
    <x v="0"/>
    <x v="5"/>
    <x v="2"/>
    <x v="6"/>
    <s v="GEN-OP-5602-000 SCBA Equipment"/>
    <s v="5600 PPE/Uniform"/>
    <s v="PERSONAL PROTECTION EQUIPMENT"/>
    <n v="13082.42"/>
    <n v="430939"/>
    <n v="430939"/>
    <n v="463621"/>
    <n v="615412"/>
  </r>
  <r>
    <x v="0"/>
    <x v="5"/>
    <x v="2"/>
    <x v="6"/>
    <s v="GEN-OP-5603-000 SCBA Maintenance and Testing"/>
    <s v="5600 PPE/Uniform"/>
    <s v="PERSONAL PROTECTION EQUIPMENT"/>
    <n v="27525.119999999999"/>
    <n v="54545"/>
    <n v="54545"/>
    <n v="54545"/>
    <n v="64500"/>
  </r>
  <r>
    <x v="0"/>
    <x v="5"/>
    <x v="2"/>
    <x v="6"/>
    <s v="GEN-OP-5611-000 New Structural PPE"/>
    <s v="5600 PPE/Uniform"/>
    <s v="PERSONAL PROTECTION EQUIPMENT"/>
    <n v="417133.82"/>
    <n v="521514"/>
    <n v="521514"/>
    <n v="328243"/>
    <n v="457020"/>
  </r>
  <r>
    <x v="0"/>
    <x v="5"/>
    <x v="2"/>
    <x v="6"/>
    <s v="GEN-OP-5612-000 Replacement Structural PPE"/>
    <s v="5600 PPE/Uniform"/>
    <s v="PERSONAL PROTECTION EQUIPMENT"/>
    <n v="65645.75"/>
    <n v="98444"/>
    <n v="98444"/>
    <n v="75600"/>
    <n v="140360"/>
  </r>
  <r>
    <x v="0"/>
    <x v="5"/>
    <x v="2"/>
    <x v="6"/>
    <s v="GEN-OP-5614-000 Isolation PPE"/>
    <s v="5600 PPE/Uniform"/>
    <s v="PERSONAL PROTECTION EQUIPMENT"/>
    <n v="0"/>
    <n v="15000"/>
    <n v="15000"/>
    <n v="15000"/>
    <n v="1980"/>
  </r>
  <r>
    <x v="0"/>
    <x v="5"/>
    <x v="2"/>
    <x v="6"/>
    <s v="GEN-OP-5620-000 Testing and General Maintenance PPE"/>
    <s v="5600 PPE/Uniform"/>
    <s v="PERSONAL PROTECTION EQUIPMENT"/>
    <n v="44192.1"/>
    <n v="55000"/>
    <n v="55000"/>
    <n v="55000"/>
    <n v="65000"/>
  </r>
  <r>
    <x v="0"/>
    <x v="5"/>
    <x v="2"/>
    <x v="6"/>
    <s v="GEN-OP-5631-000 New Wildland PPE"/>
    <s v="5600 PPE/Uniform"/>
    <s v="WILDLAND PPE"/>
    <n v="76528.83"/>
    <n v="153090"/>
    <n v="153090"/>
    <n v="94531"/>
    <n v="144540"/>
  </r>
  <r>
    <x v="0"/>
    <x v="5"/>
    <x v="2"/>
    <x v="6"/>
    <s v="GEN-OP-5632-000 Replacement Wildland PPE"/>
    <s v="5600 PPE/Uniform"/>
    <s v="WILDLAND PPE"/>
    <n v="11277.42"/>
    <n v="19329"/>
    <n v="19329"/>
    <n v="15051"/>
    <n v="27980"/>
  </r>
  <r>
    <x v="0"/>
    <x v="5"/>
    <x v="2"/>
    <x v="6"/>
    <s v="GEN-OP-5633-000 Repairs - Wildland PPE"/>
    <s v="5600 PPE/Uniform"/>
    <s v="WILDLAND PPE"/>
    <n v="449.8"/>
    <n v="6250"/>
    <n v="6250"/>
    <n v="4020"/>
    <n v="6250"/>
  </r>
  <r>
    <x v="0"/>
    <x v="5"/>
    <x v="2"/>
    <x v="6"/>
    <s v="GEN-OP-5634-000 New Water Gear"/>
    <s v="5600 PPE/Uniform"/>
    <s v="WILDLAND PPE"/>
    <n v="14979.91"/>
    <n v="59724"/>
    <n v="59724"/>
    <n v="23771"/>
    <n v="34380"/>
  </r>
  <r>
    <x v="0"/>
    <x v="5"/>
    <x v="2"/>
    <x v="6"/>
    <s v="GEN-OP-5635-000 Replacement Water Gear"/>
    <s v="5600 PPE/Uniform"/>
    <s v="WILDLAND PPE"/>
    <n v="1147.5999999999999"/>
    <n v="9748"/>
    <n v="9748"/>
    <n v="5434"/>
    <n v="10220"/>
  </r>
  <r>
    <x v="0"/>
    <x v="5"/>
    <x v="2"/>
    <x v="6"/>
    <s v="GEN-OP-5640-000 Uniforms"/>
    <s v="5600 PPE/Uniform"/>
    <s v="None"/>
    <n v="186671.46"/>
    <n v="290825"/>
    <n v="290825"/>
    <n v="264361.79000000004"/>
    <n v="377590"/>
  </r>
  <r>
    <x v="0"/>
    <x v="5"/>
    <x v="2"/>
    <x v="6"/>
    <s v="GEN-OP-7640-000 Electronic &amp; Comm. Equipment"/>
    <s v="7600 Non Capital Equipment"/>
    <s v="None"/>
    <n v="54809.09"/>
    <n v="265410"/>
    <n v="265410"/>
    <n v="267160"/>
    <n v="345200"/>
  </r>
  <r>
    <x v="0"/>
    <x v="6"/>
    <x v="2"/>
    <x v="6"/>
    <s v="FAC-PF-5220-B09 Janitorial Supply - Pfluger Hall"/>
    <s v="5200 Supply &amp; Material Mgmt"/>
    <s v="None"/>
    <n v="1059.45"/>
    <n v="1200"/>
    <n v="1200"/>
    <n v="250"/>
    <n v="250"/>
  </r>
  <r>
    <x v="0"/>
    <x v="6"/>
    <x v="2"/>
    <x v="6"/>
    <s v="FAC-PF-6225-000 Printing - Forms &amp; Materials"/>
    <s v="6200 Administrative Services"/>
    <s v="None"/>
    <n v="316.98"/>
    <m/>
    <m/>
    <n v="0"/>
    <n v="0"/>
  </r>
  <r>
    <x v="0"/>
    <x v="6"/>
    <x v="2"/>
    <x v="6"/>
    <s v="FAC-PF-6240-000 Bank / Processing Fees"/>
    <s v="6200 Administrative Services"/>
    <s v="None"/>
    <n v="2388.67"/>
    <n v="2500"/>
    <n v="2500"/>
    <n v="600"/>
    <n v="0"/>
  </r>
  <r>
    <x v="0"/>
    <x v="6"/>
    <x v="2"/>
    <x v="6"/>
    <s v="FAC-PF-6630-000 Public Relations"/>
    <s v="6630 Public Relations"/>
    <s v="None"/>
    <n v="8.57"/>
    <n v="20"/>
    <n v="20"/>
    <n v="0"/>
    <n v="0"/>
  </r>
  <r>
    <x v="0"/>
    <x v="6"/>
    <x v="2"/>
    <x v="6"/>
    <s v="FAC-PF-6711-B09 Electricity - Pfluger Hall"/>
    <s v="6710 Utilities"/>
    <s v="None"/>
    <n v="7643.52"/>
    <n v="7200"/>
    <n v="7200"/>
    <n v="5400"/>
    <n v="6480"/>
  </r>
  <r>
    <x v="0"/>
    <x v="6"/>
    <x v="2"/>
    <x v="6"/>
    <s v="FAC-PF-6712-B09 Gas - Pfluger Hall"/>
    <s v="6710 Utilities"/>
    <s v="None"/>
    <n v="1683.05"/>
    <n v="1800"/>
    <n v="1800"/>
    <n v="1700"/>
    <n v="1700"/>
  </r>
  <r>
    <x v="0"/>
    <x v="6"/>
    <x v="2"/>
    <x v="6"/>
    <s v="FAC-PF-6713-B09 Water/Wastewater - Pfluger Hall"/>
    <s v="6710 Utilities"/>
    <s v="None"/>
    <n v="2194.02"/>
    <n v="2300"/>
    <n v="2300"/>
    <n v="2400"/>
    <n v="2400"/>
  </r>
  <r>
    <x v="0"/>
    <x v="6"/>
    <x v="2"/>
    <x v="6"/>
    <s v="FAC-PF-6714-B09 Garbage Disposal - Pfluger Hall"/>
    <s v="6710 Utilities"/>
    <s v="None"/>
    <n v="2707.74"/>
    <n v="3000"/>
    <n v="3000"/>
    <n v="3350"/>
    <n v="3350"/>
  </r>
  <r>
    <x v="0"/>
    <x v="6"/>
    <x v="2"/>
    <x v="6"/>
    <s v="FAC-PF-6717-B09 Cable Television - Pfluger Hall"/>
    <s v="6710 Utilities"/>
    <s v="None"/>
    <n v="34.92"/>
    <n v="50"/>
    <n v="50"/>
    <n v="36"/>
    <n v="36"/>
  </r>
  <r>
    <x v="0"/>
    <x v="6"/>
    <x v="2"/>
    <x v="6"/>
    <s v="FAC-PF-6718-B09 Spectrum Fiber Service - Pfluger Hall"/>
    <s v="6710 Utilities"/>
    <s v="None"/>
    <n v="1867.36"/>
    <n v="2600"/>
    <n v="2600"/>
    <n v="1704"/>
    <n v="1704"/>
  </r>
  <r>
    <x v="0"/>
    <x v="6"/>
    <x v="2"/>
    <x v="6"/>
    <s v="FAC-PF-6751-B09 Bldg &amp; Property Maint.  - Pfluger Hall"/>
    <s v="6750 Maintenance"/>
    <s v="None"/>
    <n v="1235.27"/>
    <n v="6000"/>
    <n v="6000"/>
    <n v="6000"/>
    <n v="6000"/>
  </r>
  <r>
    <x v="0"/>
    <x v="6"/>
    <x v="2"/>
    <x v="6"/>
    <s v="FAC-PF-6753-B09 Fire Alarm Systems  - Pluger Hall"/>
    <s v="6750 Maintenance"/>
    <s v="None"/>
    <n v="233.33"/>
    <n v="1000"/>
    <n v="1000"/>
    <n v="500"/>
    <n v="500"/>
  </r>
  <r>
    <x v="0"/>
    <x v="6"/>
    <x v="2"/>
    <x v="6"/>
    <s v="FAC-PF-6754-B09 HVAC - Pluger Hall"/>
    <s v="6750 Maintenance"/>
    <s v="None"/>
    <n v="0"/>
    <n v="1000"/>
    <n v="1000"/>
    <n v="750"/>
    <n v="3750"/>
  </r>
  <r>
    <x v="0"/>
    <x v="6"/>
    <x v="2"/>
    <x v="6"/>
    <s v="FAC-PF-6755-B09 Plumbing - Pfluger Hall"/>
    <s v="6750 Maintenance"/>
    <s v="None"/>
    <n v="0"/>
    <n v="1000"/>
    <n v="1000"/>
    <n v="100"/>
    <n v="100"/>
  </r>
  <r>
    <x v="0"/>
    <x v="6"/>
    <x v="2"/>
    <x v="6"/>
    <s v="FAC-PF-6771-B09 Groundkeeping - Pfluger Hall"/>
    <s v="6770 Services"/>
    <s v="None"/>
    <n v="1594.13"/>
    <n v="1815"/>
    <n v="1815"/>
    <n v="1512"/>
    <n v="1512"/>
  </r>
  <r>
    <x v="0"/>
    <x v="6"/>
    <x v="2"/>
    <x v="6"/>
    <s v="FAC-PF-6772-B09 Janitorial Cleaning Services - Pfluger Hall"/>
    <s v="6770 Services"/>
    <s v="None"/>
    <n v="15265"/>
    <n v="12000"/>
    <n v="12000"/>
    <n v="5000"/>
    <n v="5000"/>
  </r>
  <r>
    <x v="0"/>
    <x v="6"/>
    <x v="2"/>
    <x v="6"/>
    <s v="FAC-PF-6773-B09 Security Service - Pfluger Hall"/>
    <s v="6770 Services"/>
    <s v="None"/>
    <n v="10910"/>
    <n v="11500"/>
    <n v="11500"/>
    <n v="2500"/>
    <n v="2500"/>
  </r>
  <r>
    <x v="0"/>
    <x v="6"/>
    <x v="2"/>
    <x v="6"/>
    <s v="FAC-PF-6774-B09 Pest Control - Pfluger Hall"/>
    <s v="6770 Services"/>
    <s v="None"/>
    <m/>
    <m/>
    <m/>
    <m/>
    <n v="900"/>
  </r>
  <r>
    <x v="0"/>
    <x v="6"/>
    <x v="2"/>
    <x v="6"/>
    <s v="FAC-PF-6999-000 Management Expense"/>
    <s v="6999 Management Expense"/>
    <s v="None"/>
    <n v="25000"/>
    <n v="25000"/>
    <n v="25000"/>
    <n v="25000"/>
    <n v="0"/>
  </r>
  <r>
    <x v="0"/>
    <x v="6"/>
    <x v="2"/>
    <x v="6"/>
    <s v="FAC-PF-7660-B09 Office Equipment (F&amp;F)"/>
    <s v="7600 Non Capital Equipment"/>
    <s v="None"/>
    <n v="6921.25"/>
    <n v="1000"/>
    <n v="1000"/>
    <n v="0"/>
    <n v="0"/>
  </r>
  <r>
    <x v="0"/>
    <x v="7"/>
    <x v="2"/>
    <x v="6"/>
    <s v="GEN-AD-5854-000 Air Fare - Travel Training"/>
    <s v="5800 Training Program"/>
    <s v="None"/>
    <m/>
    <m/>
    <m/>
    <m/>
    <n v="5090"/>
  </r>
  <r>
    <x v="0"/>
    <x v="7"/>
    <x v="2"/>
    <x v="6"/>
    <s v="GEN-TR-5010-000 Salaries"/>
    <s v="5000 Payroll Expenses"/>
    <s v="None"/>
    <n v="1872852.69"/>
    <n v="3029139"/>
    <n v="3029139"/>
    <n v="3031727"/>
    <n v="2657102"/>
  </r>
  <r>
    <x v="0"/>
    <x v="7"/>
    <x v="2"/>
    <x v="6"/>
    <s v="GEN-TR-5011-000 Salary Expense - Reimbursement"/>
    <s v="5000 Payroll Expenses"/>
    <s v="None"/>
    <n v="-594.04"/>
    <m/>
    <m/>
    <m/>
    <m/>
  </r>
  <r>
    <x v="0"/>
    <x v="7"/>
    <x v="2"/>
    <x v="6"/>
    <s v="GEN-TR-5012-000 Salary Expense - Overtime"/>
    <s v="5000 Payroll Expenses"/>
    <s v="None"/>
    <n v="236501.25"/>
    <n v="185150"/>
    <n v="185150"/>
    <n v="185150"/>
    <n v="133661"/>
  </r>
  <r>
    <x v="0"/>
    <x v="7"/>
    <x v="2"/>
    <x v="6"/>
    <s v="GEN-TR-5013-000 Salary Expense - Leave payout"/>
    <s v="5000 Payroll Expenses"/>
    <s v="None"/>
    <n v="14507.5"/>
    <n v="18123"/>
    <n v="18123"/>
    <n v="51589"/>
    <n v="20877"/>
  </r>
  <r>
    <x v="0"/>
    <x v="7"/>
    <x v="2"/>
    <x v="6"/>
    <s v="GEN-TR-5017-000 Salary Expense - Disaster Related Overtime"/>
    <s v="5000 Payroll Expenses"/>
    <s v="None"/>
    <n v="890.37"/>
    <m/>
    <m/>
    <m/>
    <m/>
  </r>
  <r>
    <x v="0"/>
    <x v="7"/>
    <x v="2"/>
    <x v="6"/>
    <s v="GEN-TR-5021-000 FICA Tax"/>
    <s v="5000 Payroll Expenses"/>
    <s v="None"/>
    <n v="126093.38"/>
    <n v="193111"/>
    <n v="193111"/>
    <n v="193111"/>
    <n v="174322"/>
  </r>
  <r>
    <x v="0"/>
    <x v="7"/>
    <x v="2"/>
    <x v="6"/>
    <s v="GEN-TR-5022-000 Medicare Tax"/>
    <s v="5000 Payroll Expenses"/>
    <s v="None"/>
    <n v="29744.9"/>
    <n v="45164"/>
    <n v="45164"/>
    <n v="45164"/>
    <n v="40769"/>
  </r>
  <r>
    <x v="0"/>
    <x v="7"/>
    <x v="2"/>
    <x v="6"/>
    <s v="GEN-TR-5023-000 SUTA Tax"/>
    <s v="5000 Payroll Expenses"/>
    <s v="None"/>
    <n v="1234.4000000000001"/>
    <n v="20916"/>
    <n v="20916"/>
    <n v="20916"/>
    <n v="584"/>
  </r>
  <r>
    <x v="0"/>
    <x v="7"/>
    <x v="2"/>
    <x v="6"/>
    <s v="GEN-TR-5026-000 HR Administration Expense"/>
    <s v="5000 Payroll Expenses"/>
    <s v="None"/>
    <n v="10779.45"/>
    <n v="11075"/>
    <n v="11075"/>
    <n v="11075"/>
    <n v="6362"/>
  </r>
  <r>
    <x v="0"/>
    <x v="7"/>
    <x v="2"/>
    <x v="6"/>
    <s v="GEN-TR-5110-000 Workers Comp. Insurance"/>
    <s v="5100 Employee Benefits"/>
    <s v="None"/>
    <n v="19235.34"/>
    <n v="41812"/>
    <n v="41812"/>
    <n v="41812"/>
    <n v="29079"/>
  </r>
  <r>
    <x v="0"/>
    <x v="7"/>
    <x v="2"/>
    <x v="6"/>
    <s v="GEN-TR-5120-000 Retirement Plan"/>
    <s v="5100 Employee Benefits"/>
    <s v="None"/>
    <n v="208814.87"/>
    <n v="311470"/>
    <n v="311470"/>
    <n v="311470"/>
    <n v="281164"/>
  </r>
  <r>
    <x v="0"/>
    <x v="7"/>
    <x v="2"/>
    <x v="6"/>
    <s v="GEN-TR-5121-000 Retirement Plan - 457 401a Contributions"/>
    <s v="5100 Employee Benefits"/>
    <s v="None"/>
    <n v="15070.8"/>
    <n v="29025"/>
    <n v="29025"/>
    <n v="29025"/>
    <n v="20947"/>
  </r>
  <r>
    <x v="0"/>
    <x v="7"/>
    <x v="2"/>
    <x v="6"/>
    <s v="GEN-TR-5130-000 Health Insurance (&amp; Dental FY2018)"/>
    <s v="5100 Employee Benefits"/>
    <s v="None"/>
    <n v="214731.59"/>
    <n v="541486"/>
    <n v="541486"/>
    <n v="541486"/>
    <n v="242808"/>
  </r>
  <r>
    <x v="0"/>
    <x v="7"/>
    <x v="2"/>
    <x v="6"/>
    <s v="GEN-TR-5131-000 Dental &amp; Vision Insurance"/>
    <s v="5100 Employee Benefits"/>
    <s v="None"/>
    <n v="17579.54"/>
    <n v="41108"/>
    <n v="41108"/>
    <n v="41108"/>
    <n v="18426"/>
  </r>
  <r>
    <x v="0"/>
    <x v="7"/>
    <x v="2"/>
    <x v="6"/>
    <s v="GEN-TR-5132-000 Section 125 Contributions"/>
    <s v="5100 Employee Benefits"/>
    <s v="None"/>
    <n v="69084.55"/>
    <n v="113900"/>
    <n v="113900"/>
    <n v="113900"/>
    <n v="50627"/>
  </r>
  <r>
    <x v="0"/>
    <x v="7"/>
    <x v="2"/>
    <x v="6"/>
    <s v="GEN-TR-5135-000 Employee Assistance Program"/>
    <s v="5100 Employee Benefits"/>
    <s v="None"/>
    <n v="722.43"/>
    <n v="1735"/>
    <n v="1735"/>
    <n v="1735"/>
    <n v="822"/>
  </r>
  <r>
    <x v="0"/>
    <x v="7"/>
    <x v="2"/>
    <x v="6"/>
    <s v="GEN-TR-5140-000 Disability Insurance"/>
    <s v="5100 Employee Benefits"/>
    <s v="None"/>
    <n v="6774.88"/>
    <n v="12838"/>
    <n v="12838"/>
    <n v="12838"/>
    <n v="7911"/>
  </r>
  <r>
    <x v="0"/>
    <x v="7"/>
    <x v="2"/>
    <x v="6"/>
    <s v="GEN-TR-5150-000 AD&amp;D and Life Insurance"/>
    <s v="5100 Employee Benefits"/>
    <s v="None"/>
    <n v="2703.61"/>
    <n v="6517"/>
    <n v="6517"/>
    <n v="6517"/>
    <n v="8015"/>
  </r>
  <r>
    <x v="0"/>
    <x v="7"/>
    <x v="2"/>
    <x v="6"/>
    <s v="GEN-TR-5171-000 Fitness &amp; Physical Exams"/>
    <s v="5170 Wellness Program"/>
    <s v="None"/>
    <n v="173250"/>
    <n v="292600"/>
    <n v="292600"/>
    <n v="168776"/>
    <n v="242800"/>
  </r>
  <r>
    <x v="0"/>
    <x v="7"/>
    <x v="2"/>
    <x v="6"/>
    <s v="GEN-TR-5172-000 Behavioral Health"/>
    <s v="5170 Wellness Program"/>
    <s v="None"/>
    <n v="6836.69"/>
    <n v="11750"/>
    <n v="11750"/>
    <n v="13080"/>
    <n v="18250"/>
  </r>
  <r>
    <x v="0"/>
    <x v="7"/>
    <x v="2"/>
    <x v="6"/>
    <s v="GEN-TR-5173-000 Nutrition"/>
    <s v="5170 Wellness Program"/>
    <s v="None"/>
    <n v="1000"/>
    <n v="2500"/>
    <n v="2500"/>
    <n v="2500"/>
    <n v="2500"/>
  </r>
  <r>
    <x v="0"/>
    <x v="7"/>
    <x v="2"/>
    <x v="6"/>
    <s v="GEN-TR-5174-000 Fitness Equipment"/>
    <s v="5170 Wellness Program"/>
    <s v="None"/>
    <n v="8054.23"/>
    <n v="39240"/>
    <n v="39240"/>
    <n v="39240"/>
    <n v="39240"/>
  </r>
  <r>
    <x v="0"/>
    <x v="7"/>
    <x v="2"/>
    <x v="6"/>
    <s v="GEN-TR-5175-000 Health &amp; Wellness Books"/>
    <s v="5170 Wellness Program"/>
    <s v="None"/>
    <n v="0"/>
    <n v="1000"/>
    <n v="1000"/>
    <n v="1000"/>
    <n v="1000"/>
  </r>
  <r>
    <x v="0"/>
    <x v="7"/>
    <x v="2"/>
    <x v="6"/>
    <s v="GEN-TR-5176-000 CPAT Equipment"/>
    <s v="5170 Wellness Program"/>
    <s v="None"/>
    <n v="102.28"/>
    <n v="10730"/>
    <n v="10730"/>
    <n v="9500"/>
    <n v="10000"/>
  </r>
  <r>
    <x v="0"/>
    <x v="7"/>
    <x v="2"/>
    <x v="6"/>
    <s v="GEN-TR-5181-000 Job Related Immunization Program"/>
    <s v="5170 Wellness Program"/>
    <s v="None"/>
    <n v="14656"/>
    <n v="0"/>
    <n v="0"/>
    <n v="6807.34"/>
    <n v="11000"/>
  </r>
  <r>
    <x v="0"/>
    <x v="7"/>
    <x v="2"/>
    <x v="6"/>
    <s v="GEN-TR-5245-000 Rehab Supplies"/>
    <s v="5200 Supply &amp; Material Mgmt"/>
    <s v="None"/>
    <n v="2681.02"/>
    <n v="5000"/>
    <n v="5000"/>
    <n v="5000"/>
    <n v="5000"/>
  </r>
  <r>
    <x v="0"/>
    <x v="7"/>
    <x v="2"/>
    <x v="6"/>
    <s v="GEN-TR-5261-000 Station Safety Supplies"/>
    <s v="5200 Supply &amp; Material Mgmt"/>
    <s v="None"/>
    <n v="5636.4"/>
    <n v="9000"/>
    <n v="9000"/>
    <n v="2500"/>
    <n v="7000"/>
  </r>
  <r>
    <x v="0"/>
    <x v="7"/>
    <x v="2"/>
    <x v="6"/>
    <s v="GEN-TR-5602-000 SCBA Equipment"/>
    <s v="5600 PPE/Uniform"/>
    <s v="PERSONAL PROTECTION EQUIPMENT"/>
    <n v="0"/>
    <n v="34500"/>
    <n v="34500"/>
    <n v="28000"/>
    <n v="0"/>
  </r>
  <r>
    <x v="0"/>
    <x v="7"/>
    <x v="2"/>
    <x v="6"/>
    <s v="GEN-TR-5611-000 New Structural PPE"/>
    <s v="5600 PPE/Uniform"/>
    <s v="PERSONAL PROTECTION EQUIPMENT"/>
    <n v="36893.08"/>
    <n v="37500"/>
    <n v="37500"/>
    <n v="47000"/>
    <n v="16350"/>
  </r>
  <r>
    <x v="0"/>
    <x v="7"/>
    <x v="2"/>
    <x v="6"/>
    <s v="GEN-TR-5640-000 Uniforms"/>
    <s v="5600 PPE/Uniform"/>
    <s v="None"/>
    <n v="65963.81"/>
    <n v="47500"/>
    <n v="47500"/>
    <n v="43700"/>
    <n v="33500"/>
  </r>
  <r>
    <x v="0"/>
    <x v="7"/>
    <x v="2"/>
    <x v="6"/>
    <s v="GEN-TR-5780-000 Intern program Stipend"/>
    <s v="5700 Recruiting &amp; Retention"/>
    <s v="None"/>
    <n v="10272.75"/>
    <m/>
    <m/>
    <m/>
    <m/>
  </r>
  <r>
    <x v="0"/>
    <x v="7"/>
    <x v="2"/>
    <x v="6"/>
    <s v="GEN-TR-5811-000 Fire/Rescue Tng. Conference &amp; CEU"/>
    <s v="5800 Training Program"/>
    <s v="TRAINING CONFERENCE &amp; CEU"/>
    <n v="37996.839999999997"/>
    <n v="116800"/>
    <n v="116800"/>
    <n v="70300"/>
    <n v="148500"/>
  </r>
  <r>
    <x v="0"/>
    <x v="7"/>
    <x v="2"/>
    <x v="6"/>
    <s v="GEN-TR-5812-000 EMS Tng. Conference &amp; CEU"/>
    <s v="5800 Training Program"/>
    <s v="TRAINING CONFERENCE &amp; CEU"/>
    <n v="33357.08"/>
    <n v="61750"/>
    <n v="61750"/>
    <n v="21200"/>
    <n v="90349"/>
  </r>
  <r>
    <x v="0"/>
    <x v="7"/>
    <x v="2"/>
    <x v="6"/>
    <s v="GEN-TR-5813-000 Other Training Conference &amp; CEU"/>
    <s v="5800 Training Program"/>
    <s v="TRAINING CONFERENCE &amp; CEU"/>
    <n v="700"/>
    <n v="9250"/>
    <n v="1750"/>
    <n v="1200"/>
    <n v="1750"/>
  </r>
  <r>
    <x v="0"/>
    <x v="7"/>
    <x v="2"/>
    <x v="6"/>
    <s v="GEN-TR-5821-000 Fire/Rescue Training Manuals &amp; Books"/>
    <s v="5800 Training Program"/>
    <s v="TRAINING MANUALS &amp; BOOKS"/>
    <n v="31082.080000000002"/>
    <n v="11500"/>
    <n v="11500"/>
    <n v="15500"/>
    <n v="21500"/>
  </r>
  <r>
    <x v="0"/>
    <x v="7"/>
    <x v="2"/>
    <x v="6"/>
    <s v="GEN-TR-5822-000 EMS Training Manual &amp; Books"/>
    <s v="5800 Training Program"/>
    <s v="TRAINING MANUALS &amp; BOOKS"/>
    <n v="1200.73"/>
    <n v="5000"/>
    <n v="5000"/>
    <n v="5000"/>
    <n v="10700"/>
  </r>
  <r>
    <x v="0"/>
    <x v="7"/>
    <x v="2"/>
    <x v="6"/>
    <s v="GEN-TR-5824-000 EMS Ed. Training Manuals &amp; Books"/>
    <s v="5800 Training Program"/>
    <s v="TRAINING MANUALS &amp; BOOKS"/>
    <n v="5920.5"/>
    <n v="10750"/>
    <n v="10750"/>
    <n v="10750"/>
    <n v="14950"/>
  </r>
  <r>
    <x v="0"/>
    <x v="7"/>
    <x v="2"/>
    <x v="6"/>
    <s v="GEN-TR-5831-000 Fire/Rescue Training Equipment"/>
    <s v="5800 Training Program"/>
    <s v="TRAINING EQUIPMENT"/>
    <n v="15064.82"/>
    <n v="10500"/>
    <n v="10500"/>
    <n v="10500"/>
    <n v="10500"/>
  </r>
  <r>
    <x v="0"/>
    <x v="7"/>
    <x v="2"/>
    <x v="6"/>
    <s v="GEN-TR-5832-000 EMS Training Equipment"/>
    <s v="5800 Training Program"/>
    <s v="TRAINING EQUIPMENT"/>
    <n v="38943.96"/>
    <n v="32820"/>
    <n v="32820"/>
    <n v="32820"/>
    <n v="38500"/>
  </r>
  <r>
    <x v="0"/>
    <x v="7"/>
    <x v="2"/>
    <x v="6"/>
    <s v="GEN-TR-5834-000 EMS Ed. Training Equipment"/>
    <s v="5800 Training Program"/>
    <s v="TRAINING EQUIPMENT"/>
    <n v="5752.32"/>
    <n v="9500"/>
    <n v="9500"/>
    <n v="9500"/>
    <n v="3500"/>
  </r>
  <r>
    <x v="0"/>
    <x v="7"/>
    <x v="2"/>
    <x v="6"/>
    <s v="GEN-TR-5841-000 Fire/Rescue Training Supplies"/>
    <s v="5800 Training Program"/>
    <s v="None"/>
    <n v="4997.17"/>
    <n v="15500"/>
    <n v="15500"/>
    <n v="10100"/>
    <n v="15500"/>
  </r>
  <r>
    <x v="0"/>
    <x v="7"/>
    <x v="2"/>
    <x v="6"/>
    <s v="GEN-TR-5842-000 EMS Ops. Training Supplies"/>
    <s v="5800 Training Program"/>
    <s v="None"/>
    <n v="6662.11"/>
    <n v="22500"/>
    <n v="22500"/>
    <n v="22500"/>
    <n v="45000"/>
  </r>
  <r>
    <x v="0"/>
    <x v="7"/>
    <x v="2"/>
    <x v="6"/>
    <s v="GEN-TR-5843-000 Other Training Supplies"/>
    <s v="5800 Training Program"/>
    <s v="None"/>
    <n v="8909.2999999999993"/>
    <n v="17500"/>
    <n v="17500"/>
    <n v="17500"/>
    <n v="16875"/>
  </r>
  <r>
    <x v="0"/>
    <x v="7"/>
    <x v="2"/>
    <x v="6"/>
    <s v="GEN-TR-5851-000 Per Diem - Travel Training"/>
    <s v="5800 Training Program"/>
    <s v="None"/>
    <n v="4968"/>
    <n v="6500"/>
    <n v="6500"/>
    <n v="8500"/>
    <n v="10450"/>
  </r>
  <r>
    <x v="0"/>
    <x v="7"/>
    <x v="2"/>
    <x v="6"/>
    <s v="GEN-TR-5852-000 Lodging - Travel Training"/>
    <s v="5800 Training Program"/>
    <s v="None"/>
    <n v="17909.04"/>
    <n v="16500"/>
    <n v="16500"/>
    <n v="25000"/>
    <n v="27500"/>
  </r>
  <r>
    <x v="0"/>
    <x v="7"/>
    <x v="2"/>
    <x v="6"/>
    <s v="GEN-TR-5854-000 Air Fare - Travel Training"/>
    <s v="5800 Training Program"/>
    <s v="None"/>
    <n v="5183.12"/>
    <n v="12000"/>
    <n v="12000"/>
    <n v="10000"/>
    <n v="13200"/>
  </r>
  <r>
    <x v="0"/>
    <x v="7"/>
    <x v="2"/>
    <x v="6"/>
    <s v="GEN-TR-5855-000 Mileage/Rental Car - Travel Training"/>
    <s v="5800 Training Program"/>
    <s v="None"/>
    <n v="716.05"/>
    <n v="2500"/>
    <n v="2500"/>
    <n v="1500"/>
    <n v="5200"/>
  </r>
  <r>
    <x v="0"/>
    <x v="7"/>
    <x v="2"/>
    <x v="6"/>
    <s v="GEN-TR-5860-000 EMS Ed. Licensing and Regulations Fees"/>
    <s v="5800 Training Program"/>
    <s v="None"/>
    <n v="6522"/>
    <n v="6700"/>
    <n v="6700"/>
    <n v="6700"/>
    <n v="1700"/>
  </r>
  <r>
    <x v="0"/>
    <x v="7"/>
    <x v="2"/>
    <x v="6"/>
    <s v="GEN-TR-5880-000 Certification Fees"/>
    <s v="5800 Training Program"/>
    <s v="None"/>
    <n v="25642.75"/>
    <n v="35298"/>
    <n v="35298"/>
    <n v="32200"/>
    <n v="48100"/>
  </r>
  <r>
    <x v="0"/>
    <x v="7"/>
    <x v="2"/>
    <x v="6"/>
    <s v="GEN-TR-5881-000 EMS Ed. Certification Fees"/>
    <s v="5800 Training Program"/>
    <s v="None"/>
    <n v="2591.3200000000002"/>
    <n v="10000"/>
    <n v="10000"/>
    <n v="8000"/>
    <n v="10600"/>
  </r>
  <r>
    <x v="0"/>
    <x v="7"/>
    <x v="2"/>
    <x v="6"/>
    <s v="GEN-TR-5891-000 Cadet Program Supplies and Equipment"/>
    <s v="5800 Training Program"/>
    <s v="None"/>
    <n v="0"/>
    <n v="12500"/>
    <n v="12500"/>
    <n v="12500"/>
    <n v="17500"/>
  </r>
  <r>
    <x v="0"/>
    <x v="7"/>
    <x v="2"/>
    <x v="6"/>
    <s v="GEN-TR-6122-000 Dues and Membership Fees"/>
    <s v="6100 Dues &amp; Subscriptions"/>
    <s v="None"/>
    <n v="1291"/>
    <n v="7150"/>
    <n v="7150"/>
    <n v="6500"/>
    <n v="7150"/>
  </r>
  <r>
    <x v="0"/>
    <x v="7"/>
    <x v="2"/>
    <x v="6"/>
    <s v="GEN-TR-6645-000 Instructional Services"/>
    <s v="6640 Other Professional Services"/>
    <s v="None"/>
    <n v="8537.5"/>
    <n v="87500"/>
    <n v="87500"/>
    <n v="67500"/>
    <n v="89500"/>
  </r>
  <r>
    <x v="1"/>
    <x v="8"/>
    <x v="3"/>
    <x v="7"/>
    <s v="CAP-00-8014-000 Interest Income - Escrow Account"/>
    <s v="8010 Interest Income"/>
    <s v="None"/>
    <n v="4498"/>
    <n v="0"/>
    <n v="0"/>
    <n v="84000"/>
    <n v="0"/>
  </r>
  <r>
    <x v="1"/>
    <x v="9"/>
    <x v="3"/>
    <x v="0"/>
    <s v="CAP-00-8910-000 Transfer in"/>
    <s v="8910 Transfer In"/>
    <s v="None"/>
    <n v="2570602"/>
    <n v="4277148"/>
    <n v="4291862"/>
    <n v="3060801"/>
    <n v="4758948"/>
  </r>
  <r>
    <x v="1"/>
    <x v="9"/>
    <x v="3"/>
    <x v="0"/>
    <s v="CAP-00-8920-000 Transfer out"/>
    <s v="8920 Transfer Out"/>
    <s v="None"/>
    <n v="0"/>
    <n v="0"/>
    <n v="0"/>
    <n v="0"/>
    <n v="0"/>
  </r>
  <r>
    <x v="1"/>
    <x v="10"/>
    <x v="3"/>
    <x v="8"/>
    <s v="CAP-00-9920-000 Proceeds from Loans"/>
    <s v="9900 Other Sources and uses"/>
    <s v="None"/>
    <n v="8543851"/>
    <n v="7759617"/>
    <n v="9029617"/>
    <n v="3636755"/>
    <n v="31533720"/>
  </r>
  <r>
    <x v="0"/>
    <x v="9"/>
    <x v="3"/>
    <x v="8"/>
    <s v="GEN-00-9910-000 Proceeds from sale of assets"/>
    <s v="9900 Other Sources and uses"/>
    <s v="None"/>
    <n v="55306"/>
    <n v="0"/>
    <n v="0"/>
    <n v="0"/>
    <n v="0"/>
  </r>
  <r>
    <x v="0"/>
    <x v="9"/>
    <x v="3"/>
    <x v="8"/>
    <s v="GEN-00-9911-000 Proceeds from Insurance Claims"/>
    <s v="9900 Other Sources and uses"/>
    <s v="None"/>
    <n v="0"/>
    <n v="0"/>
    <n v="0"/>
    <n v="0"/>
    <n v="0"/>
  </r>
  <r>
    <x v="0"/>
    <x v="11"/>
    <x v="4"/>
    <x v="7"/>
    <s v="GEN-00-4410-000 EMS Billing Revenue"/>
    <s v="4400 Fee For Service"/>
    <s v="None"/>
    <n v="1504069"/>
    <n v="1870841"/>
    <n v="1870841"/>
    <n v="1200000"/>
    <n v="1236000"/>
  </r>
  <r>
    <x v="0"/>
    <x v="11"/>
    <x v="4"/>
    <x v="7"/>
    <s v="GEN-00-4413-000 CARES HHS COVID19 Uninsured Reimbursement Revenue"/>
    <s v="4400 Fee For Service"/>
    <s v="None"/>
    <n v="1404"/>
    <n v="0"/>
    <n v="0"/>
    <n v="0"/>
    <n v="0"/>
  </r>
  <r>
    <x v="0"/>
    <x v="11"/>
    <x v="4"/>
    <x v="7"/>
    <s v="GEN-00-4430-000 Service Contract Revenue - ALS EMS"/>
    <s v="4400 Fee For Service"/>
    <s v="None"/>
    <n v="1730193"/>
    <n v="1934840"/>
    <n v="1934840"/>
    <n v="1934840"/>
    <n v="1992885"/>
  </r>
  <r>
    <x v="0"/>
    <x v="11"/>
    <x v="4"/>
    <x v="7"/>
    <s v="GEN-00-4510-000 False Alarm Fee Revenue"/>
    <s v="4500 Emergency Response Income"/>
    <s v="None"/>
    <n v="13100"/>
    <n v="10532"/>
    <n v="10532"/>
    <n v="20000"/>
    <n v="15000"/>
  </r>
  <r>
    <x v="0"/>
    <x v="12"/>
    <x v="4"/>
    <x v="7"/>
    <s v="G03-00-4210-GF2 Grant Income - FP&amp;S 2020"/>
    <s v="4200 Grants &amp; Gifts"/>
    <s v="None"/>
    <n v="72706.02"/>
    <n v="0"/>
    <n v="0"/>
    <n v="0"/>
    <n v="0"/>
  </r>
  <r>
    <x v="0"/>
    <x v="12"/>
    <x v="4"/>
    <x v="7"/>
    <s v="RGR-RG-4210-Z01 Grant Income - Georgetown Fire Department"/>
    <s v="4200 Grants &amp; Gifts"/>
    <s v="None"/>
    <n v="1772.73"/>
    <n v="0"/>
    <n v="0"/>
    <n v="0"/>
    <n v="0"/>
  </r>
  <r>
    <x v="0"/>
    <x v="12"/>
    <x v="4"/>
    <x v="7"/>
    <s v="RGR-RG-4210-Z02 Grant Income - Hutto Fire Rescue - WCESD#3"/>
    <s v="4200 Grants &amp; Gifts"/>
    <s v="None"/>
    <n v="1772.73"/>
    <n v="0"/>
    <n v="0"/>
    <n v="0"/>
    <n v="0"/>
  </r>
  <r>
    <x v="0"/>
    <x v="12"/>
    <x v="4"/>
    <x v="7"/>
    <s v="RGR-RG-4210-Z04 Grant Income - Jarrell Fire Department - WCESD#5"/>
    <s v="4200 Grants &amp; Gifts"/>
    <s v="None"/>
    <n v="1772.73"/>
    <n v="0"/>
    <n v="0"/>
    <n v="0"/>
    <n v="0"/>
  </r>
  <r>
    <x v="0"/>
    <x v="12"/>
    <x v="4"/>
    <x v="7"/>
    <s v="RGR-RG-4212-Z01 Grant Match - Georgetown Fire Department"/>
    <s v="4200 Grants &amp; Gifts"/>
    <s v="None"/>
    <n v="177.27"/>
    <n v="0"/>
    <n v="0"/>
    <n v="0"/>
    <n v="0"/>
  </r>
  <r>
    <x v="0"/>
    <x v="12"/>
    <x v="4"/>
    <x v="7"/>
    <s v="RGR-RG-4212-Z02 Grant Match - Hutto Fire Rescue - WCESD#3"/>
    <s v="4200 Grants &amp; Gifts"/>
    <s v="None"/>
    <n v="177.27"/>
    <n v="0"/>
    <n v="0"/>
    <n v="0"/>
    <n v="0"/>
  </r>
  <r>
    <x v="0"/>
    <x v="12"/>
    <x v="4"/>
    <x v="7"/>
    <s v="RGR-RG-4212-Z04 Grant Match - Jarrell Fire Department - WCESD#5"/>
    <s v="4200 Grants &amp; Gifts"/>
    <s v="None"/>
    <n v="177.27"/>
    <n v="0"/>
    <n v="0"/>
    <n v="0"/>
    <n v="0"/>
  </r>
  <r>
    <x v="0"/>
    <x v="13"/>
    <x v="4"/>
    <x v="9"/>
    <s v="GEN-00-4210-000 Grant Income"/>
    <s v="4200 Grants &amp; Gifts"/>
    <s v="None"/>
    <n v="4081"/>
    <n v="0"/>
    <n v="0"/>
    <n v="0"/>
    <n v="0"/>
  </r>
  <r>
    <x v="0"/>
    <x v="13"/>
    <x v="4"/>
    <x v="7"/>
    <s v="GEN-00-4210-GM1 Grant Income - AFG 2019 Facility Mod S02 Sprinklers"/>
    <s v="4200 Grants &amp; Gifts"/>
    <s v="None"/>
    <n v="0"/>
    <n v="90909"/>
    <n v="90909"/>
    <n v="90909"/>
    <n v="0"/>
  </r>
  <r>
    <x v="0"/>
    <x v="13"/>
    <x v="4"/>
    <x v="7"/>
    <s v="GEN-00-4210-GM2 Grant Income - AFG 2020 Facility Mod S01 Sprinklers"/>
    <s v="4200 Grants &amp; Gifts"/>
    <s v="None"/>
    <n v="0"/>
    <n v="0"/>
    <n v="0"/>
    <n v="90909"/>
    <n v="90909"/>
  </r>
  <r>
    <x v="0"/>
    <x v="13"/>
    <x v="4"/>
    <x v="7"/>
    <s v="GEN-00-4210-GS2 Grant Income - SAFER 2018"/>
    <s v="4200 Grants &amp; Gifts"/>
    <s v="None"/>
    <n v="0"/>
    <n v="85000"/>
    <n v="85000"/>
    <n v="243667"/>
    <n v="0"/>
  </r>
  <r>
    <x v="0"/>
    <x v="14"/>
    <x v="4"/>
    <x v="7"/>
    <s v="GEN-00-4211-000 Disaster Related Revenue"/>
    <s v="4200 Grants &amp; Gifts"/>
    <s v="None"/>
    <n v="92919"/>
    <n v="0"/>
    <n v="0"/>
    <n v="254715"/>
    <n v="0"/>
  </r>
  <r>
    <x v="0"/>
    <x v="14"/>
    <x v="4"/>
    <x v="7"/>
    <s v="GEN-00-4220-000 Contributions &amp; Gifts"/>
    <s v="4200 Grants &amp; Gifts"/>
    <s v="None"/>
    <n v="0"/>
    <n v="0"/>
    <n v="0"/>
    <n v="2500"/>
    <n v="0"/>
  </r>
  <r>
    <x v="0"/>
    <x v="14"/>
    <x v="4"/>
    <x v="7"/>
    <s v="GEN-00-4310-000 Development Services Revenue"/>
    <s v="4300 Community Risk Reduction"/>
    <s v="None"/>
    <n v="507550"/>
    <n v="350000"/>
    <n v="350000"/>
    <n v="366648"/>
    <n v="350000"/>
  </r>
  <r>
    <x v="0"/>
    <x v="14"/>
    <x v="4"/>
    <x v="7"/>
    <s v="GEN-00-4320-000 Fire Inspection Revenue"/>
    <s v="4300 Community Risk Reduction"/>
    <s v="None"/>
    <n v="10150"/>
    <n v="8500"/>
    <n v="8500"/>
    <n v="17250"/>
    <n v="8500"/>
  </r>
  <r>
    <x v="0"/>
    <x v="14"/>
    <x v="4"/>
    <x v="7"/>
    <s v="GEN-00-4340-000 Service Contract Revenue - Fire Marshal"/>
    <s v="4300 Community Risk Reduction"/>
    <s v="None"/>
    <n v="243389"/>
    <n v="200000"/>
    <n v="200000"/>
    <n v="108064"/>
    <n v="0"/>
  </r>
  <r>
    <x v="0"/>
    <x v="14"/>
    <x v="4"/>
    <x v="7"/>
    <s v="GEN-00-4420-000 Report Fees Revenue"/>
    <s v="4400 Fee For Service"/>
    <s v="None"/>
    <n v="505"/>
    <n v="320"/>
    <n v="320"/>
    <n v="350"/>
    <n v="330"/>
  </r>
  <r>
    <x v="0"/>
    <x v="14"/>
    <x v="4"/>
    <x v="7"/>
    <s v="GEN-00-4710-B08 Facilities Use Revenue - Education Bldg"/>
    <s v="4700 Facilities Income"/>
    <s v="None"/>
    <n v="15557"/>
    <n v="0"/>
    <n v="0"/>
    <n v="0"/>
    <n v="0"/>
  </r>
  <r>
    <x v="0"/>
    <x v="14"/>
    <x v="4"/>
    <x v="7"/>
    <s v="GEN-00-4810-000 Miscellaneous Revenue"/>
    <s v="4800 Miscellaneous Income"/>
    <s v="None"/>
    <n v="5526"/>
    <n v="0"/>
    <n v="0"/>
    <n v="15483"/>
    <n v="0"/>
  </r>
  <r>
    <x v="0"/>
    <x v="14"/>
    <x v="4"/>
    <x v="7"/>
    <s v="GEN-00-4999-000 Administrative Management Income"/>
    <s v="4900 Administrative Management Income"/>
    <s v="None"/>
    <n v="121000"/>
    <n v="96000"/>
    <n v="96000"/>
    <n v="96000"/>
    <n v="98880"/>
  </r>
  <r>
    <x v="0"/>
    <x v="14"/>
    <x v="4"/>
    <x v="7"/>
    <s v="GEN-00-8011-000 Interest Income - Checking Accounts"/>
    <s v="8010 Interest Income"/>
    <s v="None"/>
    <n v="3529"/>
    <n v="2500"/>
    <n v="2500"/>
    <n v="10426"/>
    <n v="2500"/>
  </r>
  <r>
    <x v="0"/>
    <x v="14"/>
    <x v="4"/>
    <x v="7"/>
    <s v="GEN-00-8015-000 Interest income - Investment accounts"/>
    <s v="8010 Interest Income"/>
    <s v="None"/>
    <n v="150661"/>
    <n v="30000"/>
    <n v="30000"/>
    <n v="1315176"/>
    <n v="250000"/>
  </r>
  <r>
    <x v="0"/>
    <x v="14"/>
    <x v="4"/>
    <x v="7"/>
    <s v="GEN-00-8019-000 Unrealized Gains (Losses) in Investment Account"/>
    <s v="8010 Interest Income"/>
    <s v="None"/>
    <n v="-23222"/>
    <n v="0"/>
    <n v="0"/>
    <n v="-4567"/>
    <n v="0"/>
  </r>
  <r>
    <x v="0"/>
    <x v="15"/>
    <x v="4"/>
    <x v="7"/>
    <s v="FAC-00-4710-B09 Facilities Use Revenue - Pfluger Hall"/>
    <s v="4700 Facilities Income"/>
    <s v="None"/>
    <n v="60050"/>
    <n v="0"/>
    <n v="0"/>
    <n v="0"/>
    <n v="0"/>
  </r>
  <r>
    <x v="0"/>
    <x v="15"/>
    <x v="4"/>
    <x v="7"/>
    <s v="FAC-00-8011-000 Interest income - checking accounts"/>
    <s v="8010 Interest Income"/>
    <s v="None"/>
    <n v="462"/>
    <n v="0"/>
    <n v="0"/>
    <n v="0"/>
    <n v="0"/>
  </r>
  <r>
    <x v="0"/>
    <x v="16"/>
    <x v="4"/>
    <x v="10"/>
    <s v="GEN-00-4110-000 Property Tax Revenue"/>
    <s v="4100 Tax Receipts"/>
    <s v="None"/>
    <n v="14217361"/>
    <n v="16051713"/>
    <n v="16051713"/>
    <n v="16196092"/>
    <n v="17582228"/>
  </r>
  <r>
    <x v="0"/>
    <x v="16"/>
    <x v="4"/>
    <x v="10"/>
    <s v="GEN-00-8016-000 Interest income - P&amp;I collected on Property Taxes"/>
    <s v="8010 Interest Income"/>
    <s v="None"/>
    <n v="56136"/>
    <n v="0"/>
    <n v="0"/>
    <n v="63000"/>
    <n v="40000"/>
  </r>
  <r>
    <x v="0"/>
    <x v="17"/>
    <x v="4"/>
    <x v="11"/>
    <s v="GEN-00-4120-000 District 2 Sales Tax Revenue"/>
    <s v="4100 Tax Receipts"/>
    <s v="None"/>
    <n v="11026597"/>
    <n v="12598356"/>
    <n v="12598356"/>
    <n v="11799785"/>
    <n v="12949989"/>
  </r>
  <r>
    <x v="0"/>
    <x v="17"/>
    <x v="4"/>
    <x v="11"/>
    <s v="GEN-00-4130-000 District 2A Sales Tax Revenue"/>
    <s v="4100 Tax Receipts"/>
    <s v="None"/>
    <n v="8853245"/>
    <n v="9685056"/>
    <n v="9685056"/>
    <n v="8299527"/>
    <n v="8797758"/>
  </r>
  <r>
    <x v="2"/>
    <x v="18"/>
    <x v="5"/>
    <x v="12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F98923-4AC8-4D6C-9C7B-4CDE7E5151A2}" name="PivotTable2" cacheId="27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F10" firstHeaderRow="0" firstDataRow="1" firstDataCol="1"/>
  <pivotFields count="12">
    <pivotField showAll="0"/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FY2022 Actual" fld="7" baseField="0" baseItem="0"/>
    <dataField name="Sum of FY2023 Approved Budget" fld="8" baseField="0" baseItem="0"/>
    <dataField name="Sum of FY2023 Amended Budget" fld="9" baseField="0" baseItem="0"/>
    <dataField name="Sum of FY23 End of Year Estimate" fld="10" baseField="0" baseItem="0"/>
    <dataField name="Sum of FY24 Approved Budget" fld="11" baseField="0" baseItem="0"/>
  </dataFields>
  <formats count="5">
    <format dxfId="29">
      <pivotArea outline="0" collapsedLevelsAreSubtotals="1" fieldPosition="0"/>
    </format>
    <format dxfId="2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DF2E06-9118-40C7-A407-FE6AAD3BF318}" name="PivotTable1" cacheId="27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>
  <location ref="A3:F32" firstHeaderRow="0" firstDataRow="1" firstDataCol="1"/>
  <pivotFields count="12">
    <pivotField axis="axisRow" subtotalTop="0" showAll="0" defaultSubtotal="0">
      <items count="3">
        <item x="1"/>
        <item x="0"/>
        <item h="1" x="2"/>
      </items>
    </pivotField>
    <pivotField axis="axisRow" subtotalTop="0" showAll="0" defaultSubtotal="0">
      <items count="22">
        <item x="0"/>
        <item x="2"/>
        <item x="1"/>
        <item m="1" x="21"/>
        <item x="11"/>
        <item x="3"/>
        <item x="12"/>
        <item x="4"/>
        <item x="13"/>
        <item x="5"/>
        <item x="9"/>
        <item x="14"/>
        <item m="1" x="19"/>
        <item x="15"/>
        <item x="16"/>
        <item x="17"/>
        <item m="1" x="20"/>
        <item x="7"/>
        <item x="18"/>
        <item x="10"/>
        <item x="8"/>
        <item x="6"/>
      </items>
    </pivotField>
    <pivotField axis="axisRow" subtotalTop="0" showAll="0" defaultSubtotal="0">
      <items count="6">
        <item x="2"/>
        <item x="3"/>
        <item x="4"/>
        <item x="5"/>
        <item x="1"/>
        <item x="0"/>
      </items>
    </pivotField>
    <pivotField subtotalTop="0" showAll="0" defaultSubtotal="0">
      <items count="13">
        <item x="3"/>
        <item x="4"/>
        <item x="5"/>
        <item x="1"/>
        <item x="9"/>
        <item x="2"/>
        <item x="6"/>
        <item x="7"/>
        <item x="8"/>
        <item x="10"/>
        <item x="11"/>
        <item x="0"/>
        <item x="12"/>
      </items>
    </pivotField>
    <pivotField subtotalTop="0" showAll="0" defaultSubtotal="0"/>
    <pivotField subtotalTop="0" showAll="0" defaultSubtotal="0"/>
    <pivotField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3">
    <field x="0"/>
    <field x="2"/>
    <field x="1"/>
  </rowFields>
  <rowItems count="29">
    <i>
      <x/>
    </i>
    <i r="1">
      <x/>
    </i>
    <i r="2">
      <x/>
    </i>
    <i r="1">
      <x v="1"/>
    </i>
    <i r="2">
      <x v="10"/>
    </i>
    <i r="2">
      <x v="19"/>
    </i>
    <i r="2">
      <x v="20"/>
    </i>
    <i>
      <x v="1"/>
    </i>
    <i r="1">
      <x/>
    </i>
    <i r="2">
      <x v="1"/>
    </i>
    <i r="2">
      <x v="5"/>
    </i>
    <i r="2">
      <x v="7"/>
    </i>
    <i r="2">
      <x v="9"/>
    </i>
    <i r="2">
      <x v="17"/>
    </i>
    <i r="2">
      <x v="21"/>
    </i>
    <i r="1">
      <x v="1"/>
    </i>
    <i r="2">
      <x v="10"/>
    </i>
    <i r="1">
      <x v="2"/>
    </i>
    <i r="2">
      <x v="4"/>
    </i>
    <i r="2">
      <x v="6"/>
    </i>
    <i r="2">
      <x v="8"/>
    </i>
    <i r="2">
      <x v="11"/>
    </i>
    <i r="2">
      <x v="13"/>
    </i>
    <i r="2">
      <x v="14"/>
    </i>
    <i r="2">
      <x v="15"/>
    </i>
    <i r="1">
      <x v="4"/>
    </i>
    <i r="2">
      <x v="2"/>
    </i>
    <i r="1">
      <x v="5"/>
    </i>
    <i r="2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FY2022 Actual" fld="7" baseField="0" baseItem="0"/>
    <dataField name="Sum of FY2023 Approved Budget" fld="8" baseField="0" baseItem="0"/>
    <dataField name="Sum of FY2023 Amended Budget" fld="9" baseField="0" baseItem="0"/>
    <dataField name="Sum of FY23 End of Year Estimate" fld="10" baseField="0" baseItem="0"/>
    <dataField name="Sum of FY24 Approved Budget" fld="11" baseField="0" baseItem="0"/>
  </dataFields>
  <formats count="5">
    <format dxfId="24">
      <pivotArea outline="0" collapsedLevelsAreSubtotals="1" fieldPosition="0"/>
    </format>
    <format dxfId="23">
      <pivotArea outline="0" collapsedLevelsAreSubtotals="1" fieldPosition="0"/>
    </format>
    <format dxfId="2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A08DAA-8F07-42E7-B932-8A4407853A95}" name="PivotTable3" cacheId="27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F30" firstHeaderRow="0" firstDataRow="1" firstDataCol="1"/>
  <pivotFields count="12">
    <pivotField showAll="0"/>
    <pivotField axis="axisRow" showAll="0">
      <items count="23">
        <item x="0"/>
        <item x="2"/>
        <item x="1"/>
        <item m="1" x="21"/>
        <item x="11"/>
        <item x="3"/>
        <item x="12"/>
        <item x="4"/>
        <item x="13"/>
        <item x="8"/>
        <item x="5"/>
        <item x="9"/>
        <item x="14"/>
        <item m="1" x="19"/>
        <item x="6"/>
        <item x="15"/>
        <item x="10"/>
        <item x="16"/>
        <item x="17"/>
        <item m="1" x="20"/>
        <item x="7"/>
        <item x="18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14">
        <item x="3"/>
        <item x="4"/>
        <item x="5"/>
        <item x="1"/>
        <item x="9"/>
        <item x="2"/>
        <item x="6"/>
        <item x="7"/>
        <item x="8"/>
        <item x="10"/>
        <item x="11"/>
        <item x="0"/>
        <item x="12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2"/>
    <field x="1"/>
  </rowFields>
  <rowItems count="27">
    <i>
      <x/>
    </i>
    <i r="1">
      <x/>
    </i>
    <i>
      <x v="1"/>
    </i>
    <i r="1">
      <x v="2"/>
    </i>
    <i>
      <x v="2"/>
    </i>
    <i r="1">
      <x/>
    </i>
    <i r="1">
      <x v="1"/>
    </i>
    <i r="1">
      <x v="5"/>
    </i>
    <i r="1">
      <x v="7"/>
    </i>
    <i r="1">
      <x v="10"/>
    </i>
    <i r="1">
      <x v="14"/>
    </i>
    <i r="1">
      <x v="20"/>
    </i>
    <i>
      <x v="3"/>
    </i>
    <i r="1">
      <x v="9"/>
    </i>
    <i r="1">
      <x v="11"/>
    </i>
    <i r="1">
      <x v="16"/>
    </i>
    <i>
      <x v="4"/>
    </i>
    <i r="1">
      <x v="4"/>
    </i>
    <i r="1">
      <x v="6"/>
    </i>
    <i r="1">
      <x v="8"/>
    </i>
    <i r="1">
      <x v="12"/>
    </i>
    <i r="1">
      <x v="15"/>
    </i>
    <i r="1">
      <x v="17"/>
    </i>
    <i r="1">
      <x v="18"/>
    </i>
    <i>
      <x v="5"/>
    </i>
    <i r="1">
      <x v="2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FY2022 Actual" fld="7" baseField="0" baseItem="0"/>
    <dataField name="Sum of FY2023 Approved Budget" fld="8" baseField="0" baseItem="0"/>
    <dataField name="Sum of FY2023 Amended Budget" fld="9" baseField="0" baseItem="0"/>
    <dataField name="Sum of FY23 End of Year Estimate" fld="10" baseField="0" baseItem="0"/>
    <dataField name="Sum of FY24 Approved Budget" fld="11" baseField="0" baseItem="0"/>
  </dataFields>
  <formats count="5">
    <format dxfId="19">
      <pivotArea outline="0" collapsedLevelsAreSubtotals="1" fieldPosition="0"/>
    </format>
    <format dxfId="1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1FD02-E7B4-4F67-96AC-56D36050FE16}">
  <dimension ref="A3:F10"/>
  <sheetViews>
    <sheetView tabSelected="1" workbookViewId="0">
      <selection activeCell="A2" sqref="A2"/>
    </sheetView>
  </sheetViews>
  <sheetFormatPr defaultRowHeight="15" x14ac:dyDescent="0.25"/>
  <cols>
    <col min="1" max="1" width="30.5703125" bestFit="1" customWidth="1"/>
    <col min="2" max="6" width="16.42578125" style="20" customWidth="1"/>
  </cols>
  <sheetData>
    <row r="3" spans="1:6" ht="45" x14ac:dyDescent="0.25">
      <c r="A3" s="7" t="s">
        <v>612</v>
      </c>
      <c r="B3" s="24" t="s">
        <v>752</v>
      </c>
      <c r="C3" s="24" t="s">
        <v>753</v>
      </c>
      <c r="D3" s="24" t="s">
        <v>754</v>
      </c>
      <c r="E3" s="24" t="s">
        <v>712</v>
      </c>
      <c r="F3" s="24" t="s">
        <v>714</v>
      </c>
    </row>
    <row r="4" spans="1:6" x14ac:dyDescent="0.25">
      <c r="A4" s="4" t="s">
        <v>707</v>
      </c>
      <c r="B4" s="20">
        <v>2570601.9900000002</v>
      </c>
      <c r="C4" s="20">
        <v>4277148</v>
      </c>
      <c r="D4" s="20">
        <v>4277148</v>
      </c>
      <c r="E4" s="20">
        <v>3060801</v>
      </c>
      <c r="F4" s="20">
        <v>4758948</v>
      </c>
    </row>
    <row r="5" spans="1:6" x14ac:dyDescent="0.25">
      <c r="A5" s="4" t="s">
        <v>743</v>
      </c>
      <c r="B5" s="20">
        <v>1475504.27</v>
      </c>
      <c r="C5" s="20">
        <v>1710055</v>
      </c>
      <c r="D5" s="20">
        <v>1710055</v>
      </c>
      <c r="E5" s="20">
        <v>1710055</v>
      </c>
      <c r="F5" s="20">
        <v>1967621</v>
      </c>
    </row>
    <row r="6" spans="1:6" x14ac:dyDescent="0.25">
      <c r="A6" s="4" t="s">
        <v>633</v>
      </c>
      <c r="B6" s="20">
        <v>32845857.210000001</v>
      </c>
      <c r="C6" s="20">
        <v>56036900</v>
      </c>
      <c r="D6" s="20">
        <v>57321614</v>
      </c>
      <c r="E6" s="20">
        <v>53437166.430000007</v>
      </c>
      <c r="F6" s="20">
        <v>72135384.26475215</v>
      </c>
    </row>
    <row r="7" spans="1:6" x14ac:dyDescent="0.25">
      <c r="A7" s="4" t="s">
        <v>632</v>
      </c>
      <c r="B7" s="20">
        <v>11174257</v>
      </c>
      <c r="C7" s="20">
        <v>12036765</v>
      </c>
      <c r="D7" s="20">
        <v>13321479</v>
      </c>
      <c r="E7" s="20">
        <v>6781556</v>
      </c>
      <c r="F7" s="20">
        <v>36292668</v>
      </c>
    </row>
    <row r="8" spans="1:6" x14ac:dyDescent="0.25">
      <c r="A8" s="4" t="s">
        <v>628</v>
      </c>
      <c r="B8" s="20">
        <v>38672818.019999996</v>
      </c>
      <c r="C8" s="20">
        <v>43014567</v>
      </c>
      <c r="D8" s="20">
        <v>43014567</v>
      </c>
      <c r="E8" s="20">
        <v>42120774</v>
      </c>
      <c r="F8" s="20">
        <v>43414979</v>
      </c>
    </row>
    <row r="9" spans="1:6" x14ac:dyDescent="0.25">
      <c r="A9" s="4" t="s">
        <v>613</v>
      </c>
    </row>
    <row r="10" spans="1:6" x14ac:dyDescent="0.25">
      <c r="A10" s="4" t="s">
        <v>614</v>
      </c>
      <c r="B10" s="20">
        <v>86739038.489999995</v>
      </c>
      <c r="C10" s="20">
        <v>117075435</v>
      </c>
      <c r="D10" s="20">
        <v>119644863</v>
      </c>
      <c r="E10" s="20">
        <v>107110352.43000001</v>
      </c>
      <c r="F10" s="20">
        <v>158569600.26475215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8CAB0-D51F-440E-96B8-9CE1B483D08E}">
  <dimension ref="A3:N60"/>
  <sheetViews>
    <sheetView workbookViewId="0"/>
  </sheetViews>
  <sheetFormatPr defaultRowHeight="15" x14ac:dyDescent="0.25"/>
  <cols>
    <col min="1" max="1" width="37" bestFit="1" customWidth="1"/>
    <col min="2" max="4" width="13.85546875" style="18" customWidth="1"/>
    <col min="5" max="6" width="12" style="18" bestFit="1" customWidth="1"/>
    <col min="8" max="9" width="15.28515625" bestFit="1" customWidth="1"/>
    <col min="10" max="10" width="9.7109375" bestFit="1" customWidth="1"/>
    <col min="12" max="12" width="15.28515625" style="19" bestFit="1" customWidth="1"/>
    <col min="13" max="13" width="14.28515625" bestFit="1" customWidth="1"/>
    <col min="14" max="14" width="11.5703125" bestFit="1" customWidth="1"/>
  </cols>
  <sheetData>
    <row r="3" spans="1:14" ht="45" x14ac:dyDescent="0.25">
      <c r="A3" s="7" t="s">
        <v>612</v>
      </c>
      <c r="B3" s="5" t="s">
        <v>752</v>
      </c>
      <c r="C3" s="5" t="s">
        <v>753</v>
      </c>
      <c r="D3" s="5" t="s">
        <v>754</v>
      </c>
      <c r="E3" s="5" t="s">
        <v>712</v>
      </c>
      <c r="F3" s="5" t="s">
        <v>714</v>
      </c>
    </row>
    <row r="4" spans="1:14" x14ac:dyDescent="0.25">
      <c r="A4" s="4" t="s">
        <v>687</v>
      </c>
      <c r="B4" s="23"/>
      <c r="C4" s="23"/>
      <c r="D4" s="23"/>
      <c r="E4" s="23"/>
      <c r="F4" s="23"/>
    </row>
    <row r="5" spans="1:14" x14ac:dyDescent="0.25">
      <c r="A5" s="9" t="s">
        <v>633</v>
      </c>
      <c r="B5" s="23"/>
      <c r="C5" s="23"/>
      <c r="D5" s="23"/>
      <c r="E5" s="23"/>
      <c r="F5" s="23"/>
    </row>
    <row r="6" spans="1:14" x14ac:dyDescent="0.25">
      <c r="A6" s="11" t="s">
        <v>708</v>
      </c>
      <c r="B6" s="23">
        <v>6584241</v>
      </c>
      <c r="C6" s="23">
        <v>15470541</v>
      </c>
      <c r="D6" s="23">
        <v>16755255</v>
      </c>
      <c r="E6" s="23">
        <v>17223834</v>
      </c>
      <c r="F6" s="23">
        <v>29083134</v>
      </c>
    </row>
    <row r="7" spans="1:14" x14ac:dyDescent="0.25">
      <c r="A7" s="9" t="s">
        <v>632</v>
      </c>
      <c r="B7" s="23"/>
      <c r="C7" s="23"/>
      <c r="D7" s="23"/>
      <c r="E7" s="23"/>
      <c r="F7" s="23"/>
    </row>
    <row r="8" spans="1:14" x14ac:dyDescent="0.25">
      <c r="A8" s="11" t="s">
        <v>561</v>
      </c>
      <c r="B8" s="23">
        <v>2570602</v>
      </c>
      <c r="C8" s="23">
        <v>4277148</v>
      </c>
      <c r="D8" s="23">
        <v>4291862</v>
      </c>
      <c r="E8" s="23">
        <v>3060801</v>
      </c>
      <c r="F8" s="23">
        <v>4758948</v>
      </c>
    </row>
    <row r="9" spans="1:14" x14ac:dyDescent="0.25">
      <c r="A9" s="11" t="s">
        <v>730</v>
      </c>
      <c r="B9" s="23">
        <v>8543851</v>
      </c>
      <c r="C9" s="23">
        <v>7759617</v>
      </c>
      <c r="D9" s="23">
        <v>9029617</v>
      </c>
      <c r="E9" s="23">
        <v>3636755</v>
      </c>
      <c r="F9" s="23">
        <v>31533720</v>
      </c>
    </row>
    <row r="10" spans="1:14" x14ac:dyDescent="0.25">
      <c r="A10" s="11" t="s">
        <v>740</v>
      </c>
      <c r="B10" s="23">
        <v>4498</v>
      </c>
      <c r="C10" s="23">
        <v>0</v>
      </c>
      <c r="D10" s="23">
        <v>0</v>
      </c>
      <c r="E10" s="23">
        <v>84000</v>
      </c>
      <c r="F10" s="23">
        <v>0</v>
      </c>
    </row>
    <row r="11" spans="1:14" x14ac:dyDescent="0.25">
      <c r="A11" s="4" t="s">
        <v>605</v>
      </c>
      <c r="B11" s="23"/>
      <c r="C11" s="23"/>
      <c r="D11" s="23"/>
      <c r="E11" s="23"/>
      <c r="F11" s="23"/>
    </row>
    <row r="12" spans="1:14" x14ac:dyDescent="0.25">
      <c r="A12" s="9" t="s">
        <v>633</v>
      </c>
      <c r="B12" s="23"/>
      <c r="C12" s="23"/>
      <c r="D12" s="23"/>
      <c r="E12" s="23"/>
      <c r="F12" s="23"/>
      <c r="I12" s="21"/>
    </row>
    <row r="13" spans="1:14" x14ac:dyDescent="0.25">
      <c r="A13" s="11" t="s">
        <v>597</v>
      </c>
      <c r="B13" s="23">
        <v>927217.41000000015</v>
      </c>
      <c r="C13" s="23">
        <v>1080629</v>
      </c>
      <c r="D13" s="23">
        <v>1080629</v>
      </c>
      <c r="E13" s="23">
        <v>1065311.75</v>
      </c>
      <c r="F13" s="23">
        <v>1158623</v>
      </c>
      <c r="H13" s="20"/>
      <c r="I13" s="20"/>
      <c r="J13" s="20"/>
      <c r="K13" s="20"/>
      <c r="L13" s="20"/>
      <c r="M13" s="20"/>
      <c r="N13" s="20"/>
    </row>
    <row r="14" spans="1:14" x14ac:dyDescent="0.25">
      <c r="A14" s="11" t="s">
        <v>631</v>
      </c>
      <c r="B14" s="23">
        <v>76920.360000000015</v>
      </c>
      <c r="C14" s="23"/>
      <c r="D14" s="23"/>
      <c r="E14" s="23">
        <v>0</v>
      </c>
      <c r="F14" s="23">
        <v>0</v>
      </c>
      <c r="H14" s="20"/>
      <c r="I14" s="20"/>
      <c r="J14" s="20"/>
      <c r="K14" s="20"/>
    </row>
    <row r="15" spans="1:14" x14ac:dyDescent="0.25">
      <c r="A15" s="11" t="s">
        <v>562</v>
      </c>
      <c r="B15" s="23">
        <v>5756292.2100000065</v>
      </c>
      <c r="C15" s="23">
        <v>7542284</v>
      </c>
      <c r="D15" s="23">
        <v>7549784</v>
      </c>
      <c r="E15" s="23">
        <v>7397670.1699999999</v>
      </c>
      <c r="F15" s="23">
        <v>8635976.6347521506</v>
      </c>
      <c r="H15" s="20"/>
      <c r="I15" s="20"/>
      <c r="J15" s="20"/>
      <c r="K15" s="20"/>
      <c r="L15" s="20"/>
      <c r="M15" s="20"/>
      <c r="N15" s="20"/>
    </row>
    <row r="16" spans="1:14" x14ac:dyDescent="0.25">
      <c r="A16" s="11" t="s">
        <v>587</v>
      </c>
      <c r="B16" s="23">
        <v>15984101.509999992</v>
      </c>
      <c r="C16" s="23">
        <v>26248554</v>
      </c>
      <c r="D16" s="23">
        <v>26248554</v>
      </c>
      <c r="E16" s="23">
        <v>22282552.169999998</v>
      </c>
      <c r="F16" s="23">
        <v>28487738.629999999</v>
      </c>
      <c r="H16" s="20"/>
      <c r="I16" s="20"/>
      <c r="J16" s="20"/>
      <c r="K16" s="20"/>
      <c r="L16" s="20"/>
      <c r="M16" s="20"/>
      <c r="N16" s="20"/>
    </row>
    <row r="17" spans="1:14" x14ac:dyDescent="0.25">
      <c r="A17" s="11" t="s">
        <v>569</v>
      </c>
      <c r="B17" s="23">
        <v>3436021.4599999981</v>
      </c>
      <c r="C17" s="23">
        <v>5613907</v>
      </c>
      <c r="D17" s="23">
        <v>5606407</v>
      </c>
      <c r="E17" s="23">
        <v>5410996.3399999999</v>
      </c>
      <c r="F17" s="23">
        <v>4733730</v>
      </c>
      <c r="H17" s="20"/>
      <c r="I17" s="20"/>
      <c r="J17" s="20"/>
      <c r="K17" s="20"/>
      <c r="L17" s="20"/>
      <c r="M17" s="20"/>
      <c r="N17" s="20"/>
    </row>
    <row r="18" spans="1:14" x14ac:dyDescent="0.25">
      <c r="A18" s="11" t="s">
        <v>742</v>
      </c>
      <c r="B18" s="23">
        <v>81063.260000000009</v>
      </c>
      <c r="C18" s="23">
        <v>80985</v>
      </c>
      <c r="D18" s="23">
        <v>80985</v>
      </c>
      <c r="E18" s="23">
        <v>56802</v>
      </c>
      <c r="F18" s="23">
        <v>36182</v>
      </c>
      <c r="H18" s="20"/>
      <c r="I18" s="20"/>
      <c r="J18" s="20"/>
      <c r="K18" s="20"/>
      <c r="L18" s="20"/>
      <c r="M18" s="20"/>
      <c r="N18" s="20"/>
    </row>
    <row r="19" spans="1:14" x14ac:dyDescent="0.25">
      <c r="A19" s="9" t="s">
        <v>632</v>
      </c>
      <c r="B19" s="23"/>
      <c r="C19" s="23"/>
      <c r="D19" s="23"/>
      <c r="E19" s="23"/>
      <c r="F19" s="23"/>
      <c r="H19" s="20"/>
      <c r="I19" s="20"/>
      <c r="J19" s="20"/>
      <c r="K19" s="20"/>
      <c r="L19" s="20"/>
      <c r="M19" s="20"/>
      <c r="N19" s="20"/>
    </row>
    <row r="20" spans="1:14" x14ac:dyDescent="0.25">
      <c r="A20" s="11" t="s">
        <v>561</v>
      </c>
      <c r="B20" s="23">
        <v>55306</v>
      </c>
      <c r="C20" s="23">
        <v>0</v>
      </c>
      <c r="D20" s="23">
        <v>0</v>
      </c>
      <c r="E20" s="23">
        <v>0</v>
      </c>
      <c r="F20" s="23">
        <v>0</v>
      </c>
      <c r="H20" s="20"/>
      <c r="I20" s="20"/>
      <c r="J20" s="20"/>
      <c r="K20" s="20"/>
      <c r="L20" s="20"/>
      <c r="M20" s="20"/>
      <c r="N20" s="20"/>
    </row>
    <row r="21" spans="1:14" x14ac:dyDescent="0.25">
      <c r="A21" s="9" t="s">
        <v>628</v>
      </c>
      <c r="B21" s="23"/>
      <c r="C21" s="23"/>
      <c r="D21" s="23"/>
      <c r="E21" s="23"/>
      <c r="F21" s="23"/>
      <c r="H21" s="20"/>
      <c r="I21" s="20"/>
      <c r="J21" s="20"/>
      <c r="K21" s="20"/>
      <c r="L21" s="20"/>
      <c r="M21" s="20"/>
      <c r="N21" s="20"/>
    </row>
    <row r="22" spans="1:14" x14ac:dyDescent="0.25">
      <c r="A22" s="11" t="s">
        <v>642</v>
      </c>
      <c r="B22" s="23">
        <v>3248766</v>
      </c>
      <c r="C22" s="23">
        <v>3816213</v>
      </c>
      <c r="D22" s="23">
        <v>3816213</v>
      </c>
      <c r="E22" s="23">
        <v>3154840</v>
      </c>
      <c r="F22" s="23">
        <v>3243885</v>
      </c>
      <c r="H22" s="20"/>
      <c r="I22" s="20"/>
      <c r="J22" s="20"/>
      <c r="K22" s="20"/>
      <c r="L22" s="20"/>
      <c r="M22" s="20"/>
      <c r="N22" s="20"/>
    </row>
    <row r="23" spans="1:14" x14ac:dyDescent="0.25">
      <c r="A23" s="11" t="s">
        <v>630</v>
      </c>
      <c r="B23" s="23">
        <v>78556.02</v>
      </c>
      <c r="C23" s="23">
        <v>0</v>
      </c>
      <c r="D23" s="23">
        <v>0</v>
      </c>
      <c r="E23" s="23">
        <v>0</v>
      </c>
      <c r="F23" s="23">
        <v>0</v>
      </c>
      <c r="H23" s="20"/>
      <c r="I23" s="20"/>
      <c r="J23" s="20"/>
      <c r="K23" s="20"/>
      <c r="L23" s="20"/>
      <c r="M23" s="20"/>
      <c r="N23" s="20"/>
    </row>
    <row r="24" spans="1:14" x14ac:dyDescent="0.25">
      <c r="A24" s="11" t="s">
        <v>635</v>
      </c>
      <c r="B24" s="23">
        <v>4081</v>
      </c>
      <c r="C24" s="23">
        <v>175909</v>
      </c>
      <c r="D24" s="23">
        <v>175909</v>
      </c>
      <c r="E24" s="23">
        <v>425485</v>
      </c>
      <c r="F24" s="23">
        <v>90909</v>
      </c>
      <c r="M24" s="19"/>
    </row>
    <row r="25" spans="1:14" x14ac:dyDescent="0.25">
      <c r="A25" s="11" t="s">
        <v>629</v>
      </c>
      <c r="B25" s="23">
        <v>1127564</v>
      </c>
      <c r="C25" s="23">
        <v>687320</v>
      </c>
      <c r="D25" s="23">
        <v>687320</v>
      </c>
      <c r="E25" s="23">
        <v>2182045</v>
      </c>
      <c r="F25" s="23">
        <v>710210</v>
      </c>
      <c r="M25" s="19"/>
    </row>
    <row r="26" spans="1:14" x14ac:dyDescent="0.25">
      <c r="A26" s="11" t="s">
        <v>724</v>
      </c>
      <c r="B26" s="23">
        <v>60512</v>
      </c>
      <c r="C26" s="23">
        <v>0</v>
      </c>
      <c r="D26" s="23">
        <v>0</v>
      </c>
      <c r="E26" s="23">
        <v>0</v>
      </c>
      <c r="F26" s="23">
        <v>0</v>
      </c>
    </row>
    <row r="27" spans="1:14" x14ac:dyDescent="0.25">
      <c r="A27" s="11" t="s">
        <v>638</v>
      </c>
      <c r="B27" s="23">
        <v>14273497</v>
      </c>
      <c r="C27" s="23">
        <v>16051713</v>
      </c>
      <c r="D27" s="23">
        <v>16051713</v>
      </c>
      <c r="E27" s="23">
        <v>16259092</v>
      </c>
      <c r="F27" s="23">
        <v>17622228</v>
      </c>
    </row>
    <row r="28" spans="1:14" x14ac:dyDescent="0.25">
      <c r="A28" s="11" t="s">
        <v>652</v>
      </c>
      <c r="B28" s="23">
        <v>19879842</v>
      </c>
      <c r="C28" s="23">
        <v>22283412</v>
      </c>
      <c r="D28" s="23">
        <v>22283412</v>
      </c>
      <c r="E28" s="23">
        <v>20099312</v>
      </c>
      <c r="F28" s="23">
        <v>21747747</v>
      </c>
    </row>
    <row r="29" spans="1:14" x14ac:dyDescent="0.25">
      <c r="A29" s="9" t="s">
        <v>743</v>
      </c>
      <c r="B29" s="23"/>
      <c r="C29" s="23"/>
      <c r="D29" s="23"/>
      <c r="E29" s="23"/>
      <c r="F29" s="23"/>
    </row>
    <row r="30" spans="1:14" x14ac:dyDescent="0.25">
      <c r="A30" s="11" t="s">
        <v>576</v>
      </c>
      <c r="B30" s="23">
        <v>1475504.27</v>
      </c>
      <c r="C30" s="23">
        <v>1710055</v>
      </c>
      <c r="D30" s="23">
        <v>1710055</v>
      </c>
      <c r="E30" s="23">
        <v>1710055</v>
      </c>
      <c r="F30" s="23">
        <v>1967621</v>
      </c>
    </row>
    <row r="31" spans="1:14" x14ac:dyDescent="0.25">
      <c r="A31" s="9" t="s">
        <v>707</v>
      </c>
      <c r="B31" s="23"/>
      <c r="C31" s="23"/>
      <c r="D31" s="23"/>
      <c r="E31" s="23"/>
      <c r="F31" s="23"/>
      <c r="L31" s="20"/>
      <c r="M31" s="20"/>
      <c r="N31" s="20"/>
    </row>
    <row r="32" spans="1:14" x14ac:dyDescent="0.25">
      <c r="A32" s="11" t="s">
        <v>708</v>
      </c>
      <c r="B32" s="23">
        <v>2570601.9900000002</v>
      </c>
      <c r="C32" s="23">
        <v>4277148</v>
      </c>
      <c r="D32" s="23">
        <v>4277148</v>
      </c>
      <c r="E32" s="23">
        <v>3060801</v>
      </c>
      <c r="F32" s="23">
        <v>4758948</v>
      </c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  <row r="45" spans="2:6" x14ac:dyDescent="0.25">
      <c r="B45"/>
      <c r="C45"/>
      <c r="D45"/>
      <c r="E45"/>
      <c r="F45"/>
    </row>
    <row r="46" spans="2:6" x14ac:dyDescent="0.25">
      <c r="B46"/>
      <c r="C46"/>
      <c r="D46"/>
      <c r="E46"/>
      <c r="F46"/>
    </row>
    <row r="47" spans="2:6" x14ac:dyDescent="0.25">
      <c r="B47"/>
      <c r="C47"/>
      <c r="D47"/>
      <c r="E47"/>
      <c r="F47"/>
    </row>
    <row r="48" spans="2:6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  <row r="51" spans="2:6" x14ac:dyDescent="0.25">
      <c r="B51"/>
      <c r="C51"/>
      <c r="D51"/>
      <c r="E51"/>
      <c r="F51"/>
    </row>
    <row r="52" spans="2:6" x14ac:dyDescent="0.25">
      <c r="B52"/>
      <c r="C52"/>
      <c r="D52"/>
      <c r="E52"/>
      <c r="F52"/>
    </row>
    <row r="53" spans="2:6" x14ac:dyDescent="0.25">
      <c r="B53"/>
      <c r="C53"/>
      <c r="D53"/>
      <c r="E53"/>
      <c r="F53"/>
    </row>
    <row r="54" spans="2:6" x14ac:dyDescent="0.25">
      <c r="B54"/>
      <c r="C54"/>
      <c r="D54"/>
      <c r="E54"/>
      <c r="F54"/>
    </row>
    <row r="55" spans="2:6" x14ac:dyDescent="0.25">
      <c r="B55"/>
      <c r="C55"/>
      <c r="D55"/>
      <c r="E55"/>
      <c r="F55"/>
    </row>
    <row r="56" spans="2:6" x14ac:dyDescent="0.25">
      <c r="B56"/>
      <c r="C56"/>
      <c r="D56"/>
      <c r="E56"/>
      <c r="F56"/>
    </row>
    <row r="57" spans="2:6" x14ac:dyDescent="0.25">
      <c r="B57"/>
      <c r="C57"/>
      <c r="D57"/>
      <c r="E57"/>
      <c r="F57"/>
    </row>
    <row r="58" spans="2:6" x14ac:dyDescent="0.25">
      <c r="B58"/>
      <c r="C58"/>
      <c r="D58"/>
      <c r="E58"/>
      <c r="F58"/>
    </row>
    <row r="59" spans="2:6" x14ac:dyDescent="0.25">
      <c r="B59"/>
      <c r="C59"/>
      <c r="D59"/>
      <c r="E59"/>
      <c r="F59"/>
    </row>
    <row r="60" spans="2:6" x14ac:dyDescent="0.25">
      <c r="B60"/>
      <c r="C60"/>
      <c r="D60"/>
      <c r="E60"/>
      <c r="F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6D2F4-A97F-4372-8448-E044DB99CA80}">
  <dimension ref="A3:F30"/>
  <sheetViews>
    <sheetView workbookViewId="0"/>
  </sheetViews>
  <sheetFormatPr defaultRowHeight="15" x14ac:dyDescent="0.25"/>
  <cols>
    <col min="1" max="1" width="35" bestFit="1" customWidth="1"/>
    <col min="2" max="4" width="14.28515625" style="20" bestFit="1" customWidth="1"/>
    <col min="5" max="6" width="13.7109375" style="20" bestFit="1" customWidth="1"/>
  </cols>
  <sheetData>
    <row r="3" spans="1:6" ht="45" x14ac:dyDescent="0.25">
      <c r="A3" s="7" t="s">
        <v>612</v>
      </c>
      <c r="B3" s="25" t="s">
        <v>752</v>
      </c>
      <c r="C3" s="25" t="s">
        <v>753</v>
      </c>
      <c r="D3" s="25" t="s">
        <v>754</v>
      </c>
      <c r="E3" s="25" t="s">
        <v>712</v>
      </c>
      <c r="F3" s="25" t="s">
        <v>714</v>
      </c>
    </row>
    <row r="4" spans="1:6" x14ac:dyDescent="0.25">
      <c r="A4" s="4" t="s">
        <v>707</v>
      </c>
      <c r="B4" s="8">
        <v>2570601.9900000002</v>
      </c>
      <c r="C4" s="8">
        <v>4277148</v>
      </c>
      <c r="D4" s="8">
        <v>4277148</v>
      </c>
      <c r="E4" s="8">
        <v>3060801</v>
      </c>
      <c r="F4" s="8">
        <v>4758948</v>
      </c>
    </row>
    <row r="5" spans="1:6" x14ac:dyDescent="0.25">
      <c r="A5" s="9" t="s">
        <v>708</v>
      </c>
      <c r="B5" s="8">
        <v>2570601.9900000002</v>
      </c>
      <c r="C5" s="8">
        <v>4277148</v>
      </c>
      <c r="D5" s="8">
        <v>4277148</v>
      </c>
      <c r="E5" s="8">
        <v>3060801</v>
      </c>
      <c r="F5" s="8">
        <v>4758948</v>
      </c>
    </row>
    <row r="6" spans="1:6" x14ac:dyDescent="0.25">
      <c r="A6" s="4" t="s">
        <v>743</v>
      </c>
      <c r="B6" s="8">
        <v>1475504.27</v>
      </c>
      <c r="C6" s="8">
        <v>1710055</v>
      </c>
      <c r="D6" s="8">
        <v>1710055</v>
      </c>
      <c r="E6" s="8">
        <v>1710055</v>
      </c>
      <c r="F6" s="8">
        <v>1967621</v>
      </c>
    </row>
    <row r="7" spans="1:6" x14ac:dyDescent="0.25">
      <c r="A7" s="9" t="s">
        <v>576</v>
      </c>
      <c r="B7" s="8">
        <v>1475504.27</v>
      </c>
      <c r="C7" s="8">
        <v>1710055</v>
      </c>
      <c r="D7" s="8">
        <v>1710055</v>
      </c>
      <c r="E7" s="8">
        <v>1710055</v>
      </c>
      <c r="F7" s="8">
        <v>1967621</v>
      </c>
    </row>
    <row r="8" spans="1:6" x14ac:dyDescent="0.25">
      <c r="A8" s="4" t="s">
        <v>633</v>
      </c>
      <c r="B8" s="8">
        <v>32845857.210000001</v>
      </c>
      <c r="C8" s="8">
        <v>56036900</v>
      </c>
      <c r="D8" s="8">
        <v>57321614</v>
      </c>
      <c r="E8" s="8">
        <v>53437166.430000007</v>
      </c>
      <c r="F8" s="8">
        <v>72135384.26475215</v>
      </c>
    </row>
    <row r="9" spans="1:6" x14ac:dyDescent="0.25">
      <c r="A9" s="9" t="s">
        <v>708</v>
      </c>
      <c r="B9" s="8">
        <v>6584241</v>
      </c>
      <c r="C9" s="8">
        <v>15470541</v>
      </c>
      <c r="D9" s="8">
        <v>16755255</v>
      </c>
      <c r="E9" s="8">
        <v>17223834</v>
      </c>
      <c r="F9" s="8">
        <v>29083134</v>
      </c>
    </row>
    <row r="10" spans="1:6" x14ac:dyDescent="0.25">
      <c r="A10" s="9" t="s">
        <v>597</v>
      </c>
      <c r="B10" s="8">
        <v>927217.41000000015</v>
      </c>
      <c r="C10" s="8">
        <v>1080629</v>
      </c>
      <c r="D10" s="8">
        <v>1080629</v>
      </c>
      <c r="E10" s="8">
        <v>1065311.75</v>
      </c>
      <c r="F10" s="8">
        <v>1158623</v>
      </c>
    </row>
    <row r="11" spans="1:6" x14ac:dyDescent="0.25">
      <c r="A11" s="9" t="s">
        <v>631</v>
      </c>
      <c r="B11" s="8">
        <v>76920.360000000015</v>
      </c>
      <c r="C11" s="8"/>
      <c r="D11" s="8"/>
      <c r="E11" s="8">
        <v>0</v>
      </c>
      <c r="F11" s="8">
        <v>0</v>
      </c>
    </row>
    <row r="12" spans="1:6" x14ac:dyDescent="0.25">
      <c r="A12" s="9" t="s">
        <v>562</v>
      </c>
      <c r="B12" s="8">
        <v>5756292.2100000065</v>
      </c>
      <c r="C12" s="8">
        <v>7542284</v>
      </c>
      <c r="D12" s="8">
        <v>7549784</v>
      </c>
      <c r="E12" s="8">
        <v>7397670.1699999999</v>
      </c>
      <c r="F12" s="8">
        <v>8635976.6347521506</v>
      </c>
    </row>
    <row r="13" spans="1:6" x14ac:dyDescent="0.25">
      <c r="A13" s="9" t="s">
        <v>587</v>
      </c>
      <c r="B13" s="8">
        <v>15984101.509999992</v>
      </c>
      <c r="C13" s="8">
        <v>26248554</v>
      </c>
      <c r="D13" s="8">
        <v>26248554</v>
      </c>
      <c r="E13" s="8">
        <v>22282552.169999998</v>
      </c>
      <c r="F13" s="8">
        <v>28487738.629999999</v>
      </c>
    </row>
    <row r="14" spans="1:6" x14ac:dyDescent="0.25">
      <c r="A14" s="9" t="s">
        <v>742</v>
      </c>
      <c r="B14" s="8">
        <v>81063.260000000009</v>
      </c>
      <c r="C14" s="8">
        <v>80985</v>
      </c>
      <c r="D14" s="8">
        <v>80985</v>
      </c>
      <c r="E14" s="8">
        <v>56802</v>
      </c>
      <c r="F14" s="8">
        <v>36182</v>
      </c>
    </row>
    <row r="15" spans="1:6" x14ac:dyDescent="0.25">
      <c r="A15" s="9" t="s">
        <v>569</v>
      </c>
      <c r="B15" s="8">
        <v>3436021.4599999981</v>
      </c>
      <c r="C15" s="8">
        <v>5613907</v>
      </c>
      <c r="D15" s="8">
        <v>5606407</v>
      </c>
      <c r="E15" s="8">
        <v>5410996.3399999999</v>
      </c>
      <c r="F15" s="8">
        <v>4733730</v>
      </c>
    </row>
    <row r="16" spans="1:6" x14ac:dyDescent="0.25">
      <c r="A16" s="4" t="s">
        <v>632</v>
      </c>
      <c r="B16" s="8">
        <v>11174257</v>
      </c>
      <c r="C16" s="8">
        <v>12036765</v>
      </c>
      <c r="D16" s="8">
        <v>13321479</v>
      </c>
      <c r="E16" s="8">
        <v>6781556</v>
      </c>
      <c r="F16" s="8">
        <v>36292668</v>
      </c>
    </row>
    <row r="17" spans="1:6" x14ac:dyDescent="0.25">
      <c r="A17" s="9" t="s">
        <v>740</v>
      </c>
      <c r="B17" s="8">
        <v>4498</v>
      </c>
      <c r="C17" s="8">
        <v>0</v>
      </c>
      <c r="D17" s="8">
        <v>0</v>
      </c>
      <c r="E17" s="8">
        <v>84000</v>
      </c>
      <c r="F17" s="8">
        <v>0</v>
      </c>
    </row>
    <row r="18" spans="1:6" x14ac:dyDescent="0.25">
      <c r="A18" s="9" t="s">
        <v>561</v>
      </c>
      <c r="B18" s="8">
        <v>2625908</v>
      </c>
      <c r="C18" s="8">
        <v>4277148</v>
      </c>
      <c r="D18" s="8">
        <v>4291862</v>
      </c>
      <c r="E18" s="8">
        <v>3060801</v>
      </c>
      <c r="F18" s="8">
        <v>4758948</v>
      </c>
    </row>
    <row r="19" spans="1:6" x14ac:dyDescent="0.25">
      <c r="A19" s="9" t="s">
        <v>730</v>
      </c>
      <c r="B19" s="8">
        <v>8543851</v>
      </c>
      <c r="C19" s="8">
        <v>7759617</v>
      </c>
      <c r="D19" s="8">
        <v>9029617</v>
      </c>
      <c r="E19" s="8">
        <v>3636755</v>
      </c>
      <c r="F19" s="8">
        <v>31533720</v>
      </c>
    </row>
    <row r="20" spans="1:6" x14ac:dyDescent="0.25">
      <c r="A20" s="4" t="s">
        <v>628</v>
      </c>
      <c r="B20" s="8">
        <v>38672818.019999996</v>
      </c>
      <c r="C20" s="8">
        <v>43014567</v>
      </c>
      <c r="D20" s="8">
        <v>43014567</v>
      </c>
      <c r="E20" s="8">
        <v>42120774</v>
      </c>
      <c r="F20" s="8">
        <v>43414979</v>
      </c>
    </row>
    <row r="21" spans="1:6" x14ac:dyDescent="0.25">
      <c r="A21" s="9" t="s">
        <v>642</v>
      </c>
      <c r="B21" s="8">
        <v>3248766</v>
      </c>
      <c r="C21" s="8">
        <v>3816213</v>
      </c>
      <c r="D21" s="8">
        <v>3816213</v>
      </c>
      <c r="E21" s="8">
        <v>3154840</v>
      </c>
      <c r="F21" s="8">
        <v>3243885</v>
      </c>
    </row>
    <row r="22" spans="1:6" x14ac:dyDescent="0.25">
      <c r="A22" s="9" t="s">
        <v>630</v>
      </c>
      <c r="B22" s="8">
        <v>78556.02</v>
      </c>
      <c r="C22" s="8">
        <v>0</v>
      </c>
      <c r="D22" s="8">
        <v>0</v>
      </c>
      <c r="E22" s="8">
        <v>0</v>
      </c>
      <c r="F22" s="8">
        <v>0</v>
      </c>
    </row>
    <row r="23" spans="1:6" x14ac:dyDescent="0.25">
      <c r="A23" s="9" t="s">
        <v>635</v>
      </c>
      <c r="B23" s="8">
        <v>4081</v>
      </c>
      <c r="C23" s="8">
        <v>175909</v>
      </c>
      <c r="D23" s="8">
        <v>175909</v>
      </c>
      <c r="E23" s="8">
        <v>425485</v>
      </c>
      <c r="F23" s="8">
        <v>90909</v>
      </c>
    </row>
    <row r="24" spans="1:6" x14ac:dyDescent="0.25">
      <c r="A24" s="9" t="s">
        <v>629</v>
      </c>
      <c r="B24" s="8">
        <v>1127564</v>
      </c>
      <c r="C24" s="8">
        <v>687320</v>
      </c>
      <c r="D24" s="8">
        <v>687320</v>
      </c>
      <c r="E24" s="8">
        <v>2182045</v>
      </c>
      <c r="F24" s="8">
        <v>710210</v>
      </c>
    </row>
    <row r="25" spans="1:6" x14ac:dyDescent="0.25">
      <c r="A25" s="9" t="s">
        <v>724</v>
      </c>
      <c r="B25" s="8">
        <v>60512</v>
      </c>
      <c r="C25" s="8">
        <v>0</v>
      </c>
      <c r="D25" s="8">
        <v>0</v>
      </c>
      <c r="E25" s="8">
        <v>0</v>
      </c>
      <c r="F25" s="8">
        <v>0</v>
      </c>
    </row>
    <row r="26" spans="1:6" x14ac:dyDescent="0.25">
      <c r="A26" s="9" t="s">
        <v>638</v>
      </c>
      <c r="B26" s="8">
        <v>14273497</v>
      </c>
      <c r="C26" s="8">
        <v>16051713</v>
      </c>
      <c r="D26" s="8">
        <v>16051713</v>
      </c>
      <c r="E26" s="8">
        <v>16259092</v>
      </c>
      <c r="F26" s="8">
        <v>17622228</v>
      </c>
    </row>
    <row r="27" spans="1:6" x14ac:dyDescent="0.25">
      <c r="A27" s="9" t="s">
        <v>652</v>
      </c>
      <c r="B27" s="8">
        <v>19879842</v>
      </c>
      <c r="C27" s="8">
        <v>22283412</v>
      </c>
      <c r="D27" s="8">
        <v>22283412</v>
      </c>
      <c r="E27" s="8">
        <v>20099312</v>
      </c>
      <c r="F27" s="8">
        <v>21747747</v>
      </c>
    </row>
    <row r="28" spans="1:6" x14ac:dyDescent="0.25">
      <c r="A28" s="4" t="s">
        <v>613</v>
      </c>
      <c r="B28" s="8"/>
      <c r="C28" s="8"/>
      <c r="D28" s="8"/>
      <c r="E28" s="8"/>
      <c r="F28" s="8"/>
    </row>
    <row r="29" spans="1:6" x14ac:dyDescent="0.25">
      <c r="A29" s="9" t="s">
        <v>613</v>
      </c>
      <c r="B29" s="8"/>
      <c r="C29" s="8"/>
      <c r="D29" s="8"/>
      <c r="E29" s="8"/>
      <c r="F29" s="8"/>
    </row>
    <row r="30" spans="1:6" x14ac:dyDescent="0.25">
      <c r="A30" s="4" t="s">
        <v>614</v>
      </c>
      <c r="B30" s="8">
        <v>86739038.49000001</v>
      </c>
      <c r="C30" s="8">
        <v>117075435</v>
      </c>
      <c r="D30" s="8">
        <v>119644863</v>
      </c>
      <c r="E30" s="8">
        <v>107110352.43000001</v>
      </c>
      <c r="F30" s="8">
        <v>158569600.26475215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C3BD-3304-4777-BCF1-5D2925FF3998}">
  <dimension ref="A1:L642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" style="3" bestFit="1" customWidth="1"/>
    <col min="2" max="2" width="31.28515625" style="3" bestFit="1" customWidth="1"/>
    <col min="3" max="3" width="30.5703125" style="3" bestFit="1" customWidth="1"/>
    <col min="4" max="4" width="28.5703125" style="3" bestFit="1" customWidth="1"/>
    <col min="5" max="5" width="81.140625" style="16" bestFit="1" customWidth="1"/>
    <col min="6" max="6" width="37.5703125" style="16" customWidth="1"/>
    <col min="7" max="7" width="33.85546875" style="3" customWidth="1"/>
    <col min="8" max="8" width="19.7109375" style="13" bestFit="1" customWidth="1"/>
    <col min="9" max="9" width="15.42578125" style="13" bestFit="1" customWidth="1"/>
    <col min="10" max="10" width="15" style="13" bestFit="1" customWidth="1"/>
    <col min="11" max="11" width="19" style="14" bestFit="1" customWidth="1"/>
    <col min="12" max="12" width="15.28515625" style="14" bestFit="1" customWidth="1"/>
    <col min="13" max="16384" width="9.140625" style="3"/>
  </cols>
  <sheetData>
    <row r="1" spans="1:12" s="1" customFormat="1" ht="47.25" x14ac:dyDescent="0.25">
      <c r="A1" s="1" t="s">
        <v>551</v>
      </c>
      <c r="B1" s="2" t="s">
        <v>548</v>
      </c>
      <c r="C1" s="2" t="s">
        <v>626</v>
      </c>
      <c r="D1" s="2" t="s">
        <v>627</v>
      </c>
      <c r="E1" s="2" t="s">
        <v>547</v>
      </c>
      <c r="F1" s="2" t="s">
        <v>549</v>
      </c>
      <c r="G1" s="2" t="s">
        <v>550</v>
      </c>
      <c r="H1" s="2" t="s">
        <v>749</v>
      </c>
      <c r="I1" s="2" t="s">
        <v>750</v>
      </c>
      <c r="J1" s="2" t="s">
        <v>751</v>
      </c>
      <c r="K1" s="10" t="s">
        <v>625</v>
      </c>
      <c r="L1" s="10" t="s">
        <v>713</v>
      </c>
    </row>
    <row r="2" spans="1:12" x14ac:dyDescent="0.25">
      <c r="A2" s="3" t="s">
        <v>687</v>
      </c>
      <c r="B2" s="5" t="s">
        <v>708</v>
      </c>
      <c r="C2" s="3" t="s">
        <v>633</v>
      </c>
      <c r="D2" s="5" t="s">
        <v>709</v>
      </c>
      <c r="E2" s="6" t="s">
        <v>692</v>
      </c>
      <c r="F2" s="6" t="s">
        <v>693</v>
      </c>
      <c r="G2" s="3" t="s">
        <v>553</v>
      </c>
      <c r="H2" s="13">
        <v>0</v>
      </c>
      <c r="I2" s="13">
        <v>750000</v>
      </c>
      <c r="J2" s="13">
        <v>2034714</v>
      </c>
      <c r="K2" s="14">
        <v>2042814</v>
      </c>
      <c r="L2" s="15">
        <v>0</v>
      </c>
    </row>
    <row r="3" spans="1:12" x14ac:dyDescent="0.25">
      <c r="A3" s="3" t="s">
        <v>687</v>
      </c>
      <c r="B3" s="5" t="s">
        <v>708</v>
      </c>
      <c r="C3" s="3" t="s">
        <v>633</v>
      </c>
      <c r="D3" s="5" t="s">
        <v>709</v>
      </c>
      <c r="E3" s="6" t="s">
        <v>662</v>
      </c>
      <c r="F3" s="6" t="s">
        <v>688</v>
      </c>
      <c r="G3" s="3" t="s">
        <v>553</v>
      </c>
      <c r="H3" s="13">
        <v>0</v>
      </c>
      <c r="I3" s="13">
        <v>0</v>
      </c>
      <c r="J3" s="13">
        <v>0</v>
      </c>
      <c r="K3" s="14">
        <v>0</v>
      </c>
      <c r="L3" s="15">
        <v>187000</v>
      </c>
    </row>
    <row r="4" spans="1:12" x14ac:dyDescent="0.25">
      <c r="A4" s="3" t="s">
        <v>687</v>
      </c>
      <c r="B4" s="5" t="s">
        <v>708</v>
      </c>
      <c r="C4" s="3" t="s">
        <v>633</v>
      </c>
      <c r="D4" s="5" t="s">
        <v>709</v>
      </c>
      <c r="E4" s="6" t="s">
        <v>694</v>
      </c>
      <c r="F4" s="6" t="s">
        <v>688</v>
      </c>
      <c r="G4" s="3" t="s">
        <v>553</v>
      </c>
      <c r="H4" s="13">
        <v>353130</v>
      </c>
      <c r="I4" s="13">
        <v>0</v>
      </c>
      <c r="J4" s="13">
        <v>0</v>
      </c>
      <c r="K4" s="14">
        <v>20840</v>
      </c>
      <c r="L4" s="15">
        <v>0</v>
      </c>
    </row>
    <row r="5" spans="1:12" x14ac:dyDescent="0.25">
      <c r="A5" s="3" t="s">
        <v>687</v>
      </c>
      <c r="B5" s="5" t="s">
        <v>708</v>
      </c>
      <c r="C5" s="3" t="s">
        <v>633</v>
      </c>
      <c r="D5" s="5" t="s">
        <v>709</v>
      </c>
      <c r="E5" s="6" t="s">
        <v>663</v>
      </c>
      <c r="F5" s="6" t="s">
        <v>688</v>
      </c>
      <c r="G5" s="3" t="s">
        <v>553</v>
      </c>
      <c r="H5" s="13">
        <v>2104054</v>
      </c>
      <c r="I5" s="13">
        <v>6119970</v>
      </c>
      <c r="J5" s="13">
        <v>6119970</v>
      </c>
      <c r="K5" s="14">
        <v>6169350</v>
      </c>
      <c r="L5" s="15">
        <v>186167</v>
      </c>
    </row>
    <row r="6" spans="1:12" x14ac:dyDescent="0.25">
      <c r="A6" s="3" t="s">
        <v>687</v>
      </c>
      <c r="B6" s="5" t="s">
        <v>708</v>
      </c>
      <c r="C6" s="3" t="s">
        <v>633</v>
      </c>
      <c r="D6" s="5" t="s">
        <v>709</v>
      </c>
      <c r="E6" s="6" t="s">
        <v>664</v>
      </c>
      <c r="F6" s="6" t="s">
        <v>688</v>
      </c>
      <c r="G6" s="3" t="s">
        <v>553</v>
      </c>
      <c r="H6" s="13">
        <v>360561</v>
      </c>
      <c r="I6" s="13">
        <v>1263363</v>
      </c>
      <c r="J6" s="13">
        <v>1263363</v>
      </c>
      <c r="K6" s="14">
        <v>2166722</v>
      </c>
      <c r="L6" s="15">
        <v>8467539</v>
      </c>
    </row>
    <row r="7" spans="1:12" x14ac:dyDescent="0.25">
      <c r="A7" s="3" t="s">
        <v>687</v>
      </c>
      <c r="B7" s="5" t="s">
        <v>708</v>
      </c>
      <c r="C7" s="3" t="s">
        <v>633</v>
      </c>
      <c r="D7" s="5" t="s">
        <v>709</v>
      </c>
      <c r="E7" s="6" t="s">
        <v>665</v>
      </c>
      <c r="F7" s="6" t="s">
        <v>688</v>
      </c>
      <c r="G7" s="3" t="s">
        <v>553</v>
      </c>
      <c r="H7" s="13">
        <v>0</v>
      </c>
      <c r="I7" s="13">
        <v>0</v>
      </c>
      <c r="J7" s="13">
        <v>0</v>
      </c>
      <c r="K7" s="14">
        <v>0</v>
      </c>
      <c r="L7" s="15">
        <v>50000</v>
      </c>
    </row>
    <row r="8" spans="1:12" x14ac:dyDescent="0.25">
      <c r="A8" s="3" t="s">
        <v>687</v>
      </c>
      <c r="B8" s="5" t="s">
        <v>708</v>
      </c>
      <c r="C8" s="3" t="s">
        <v>633</v>
      </c>
      <c r="D8" s="5" t="s">
        <v>709</v>
      </c>
      <c r="E8" s="6" t="s">
        <v>666</v>
      </c>
      <c r="F8" s="6" t="s">
        <v>688</v>
      </c>
      <c r="G8" s="3" t="s">
        <v>553</v>
      </c>
      <c r="H8" s="13">
        <v>0</v>
      </c>
      <c r="I8" s="13">
        <v>0</v>
      </c>
      <c r="J8" s="13">
        <v>0</v>
      </c>
      <c r="K8" s="14">
        <v>0</v>
      </c>
      <c r="L8" s="13">
        <v>50000</v>
      </c>
    </row>
    <row r="9" spans="1:12" x14ac:dyDescent="0.25">
      <c r="A9" s="3" t="s">
        <v>687</v>
      </c>
      <c r="B9" s="5" t="s">
        <v>708</v>
      </c>
      <c r="C9" s="3" t="s">
        <v>633</v>
      </c>
      <c r="D9" s="5" t="s">
        <v>709</v>
      </c>
      <c r="E9" s="6" t="s">
        <v>667</v>
      </c>
      <c r="F9" s="6" t="s">
        <v>688</v>
      </c>
      <c r="G9" s="3" t="s">
        <v>553</v>
      </c>
      <c r="H9" s="13">
        <v>373552</v>
      </c>
      <c r="I9" s="13">
        <v>1370443</v>
      </c>
      <c r="J9" s="13">
        <v>1370443</v>
      </c>
      <c r="K9" s="14">
        <v>2808902</v>
      </c>
      <c r="L9" s="13">
        <v>10585069</v>
      </c>
    </row>
    <row r="10" spans="1:12" x14ac:dyDescent="0.25">
      <c r="A10" s="3" t="s">
        <v>687</v>
      </c>
      <c r="B10" s="5" t="s">
        <v>708</v>
      </c>
      <c r="C10" s="3" t="s">
        <v>633</v>
      </c>
      <c r="D10" s="5" t="s">
        <v>711</v>
      </c>
      <c r="E10" s="6" t="s">
        <v>668</v>
      </c>
      <c r="F10" s="6" t="s">
        <v>689</v>
      </c>
      <c r="G10" s="3" t="s">
        <v>553</v>
      </c>
      <c r="H10" s="13">
        <v>423925</v>
      </c>
      <c r="I10" s="13">
        <v>1113243</v>
      </c>
      <c r="J10" s="13">
        <v>1113243</v>
      </c>
      <c r="K10" s="14">
        <v>910317</v>
      </c>
      <c r="L10" s="13">
        <v>3191174</v>
      </c>
    </row>
    <row r="11" spans="1:12" ht="30" x14ac:dyDescent="0.25">
      <c r="A11" s="3" t="s">
        <v>687</v>
      </c>
      <c r="B11" s="5" t="s">
        <v>708</v>
      </c>
      <c r="C11" s="3" t="s">
        <v>633</v>
      </c>
      <c r="D11" s="5" t="s">
        <v>710</v>
      </c>
      <c r="E11" s="6" t="s">
        <v>731</v>
      </c>
      <c r="F11" s="6" t="s">
        <v>732</v>
      </c>
      <c r="G11" s="3" t="s">
        <v>553</v>
      </c>
      <c r="H11" s="13">
        <v>132490</v>
      </c>
      <c r="I11" s="13">
        <v>0</v>
      </c>
      <c r="J11" s="13">
        <v>0</v>
      </c>
      <c r="K11" s="14">
        <v>0</v>
      </c>
      <c r="L11" s="13">
        <v>0</v>
      </c>
    </row>
    <row r="12" spans="1:12" ht="30" x14ac:dyDescent="0.25">
      <c r="A12" s="3" t="s">
        <v>687</v>
      </c>
      <c r="B12" s="5" t="s">
        <v>708</v>
      </c>
      <c r="C12" s="3" t="s">
        <v>633</v>
      </c>
      <c r="D12" s="5" t="s">
        <v>710</v>
      </c>
      <c r="E12" s="6" t="s">
        <v>669</v>
      </c>
      <c r="F12" s="6" t="s">
        <v>690</v>
      </c>
      <c r="G12" s="3" t="s">
        <v>553</v>
      </c>
      <c r="H12" s="13">
        <v>176847</v>
      </c>
      <c r="I12" s="13">
        <v>756713</v>
      </c>
      <c r="J12" s="13">
        <v>681713</v>
      </c>
      <c r="K12" s="14">
        <v>478883</v>
      </c>
      <c r="L12" s="13">
        <v>127040</v>
      </c>
    </row>
    <row r="13" spans="1:12" ht="30" x14ac:dyDescent="0.25">
      <c r="A13" s="3" t="s">
        <v>687</v>
      </c>
      <c r="B13" s="5" t="s">
        <v>708</v>
      </c>
      <c r="C13" s="3" t="s">
        <v>633</v>
      </c>
      <c r="D13" s="5" t="s">
        <v>710</v>
      </c>
      <c r="E13" s="6" t="s">
        <v>733</v>
      </c>
      <c r="F13" s="6" t="s">
        <v>691</v>
      </c>
      <c r="G13" s="3" t="s">
        <v>553</v>
      </c>
      <c r="H13" s="13">
        <v>258854</v>
      </c>
      <c r="I13" s="13">
        <v>0</v>
      </c>
      <c r="J13" s="13">
        <v>0</v>
      </c>
      <c r="K13" s="14">
        <v>0</v>
      </c>
      <c r="L13" s="13">
        <v>0</v>
      </c>
    </row>
    <row r="14" spans="1:12" ht="30" x14ac:dyDescent="0.25">
      <c r="A14" s="3" t="s">
        <v>687</v>
      </c>
      <c r="B14" s="5" t="s">
        <v>708</v>
      </c>
      <c r="C14" s="3" t="s">
        <v>633</v>
      </c>
      <c r="D14" s="5" t="s">
        <v>710</v>
      </c>
      <c r="E14" s="6" t="s">
        <v>734</v>
      </c>
      <c r="F14" s="6" t="s">
        <v>691</v>
      </c>
      <c r="G14" s="3" t="s">
        <v>553</v>
      </c>
      <c r="H14" s="13">
        <v>257854</v>
      </c>
      <c r="I14" s="13">
        <v>0</v>
      </c>
      <c r="J14" s="13">
        <v>0</v>
      </c>
      <c r="K14" s="14">
        <v>0</v>
      </c>
      <c r="L14" s="13">
        <v>0</v>
      </c>
    </row>
    <row r="15" spans="1:12" ht="30" x14ac:dyDescent="0.25">
      <c r="A15" s="3" t="s">
        <v>687</v>
      </c>
      <c r="B15" s="5" t="s">
        <v>708</v>
      </c>
      <c r="C15" s="3" t="s">
        <v>633</v>
      </c>
      <c r="D15" s="5" t="s">
        <v>710</v>
      </c>
      <c r="E15" s="6" t="s">
        <v>735</v>
      </c>
      <c r="F15" s="6" t="s">
        <v>691</v>
      </c>
      <c r="G15" s="3" t="s">
        <v>553</v>
      </c>
      <c r="H15" s="13">
        <v>238138</v>
      </c>
      <c r="I15" s="13">
        <v>0</v>
      </c>
      <c r="J15" s="13">
        <v>0</v>
      </c>
      <c r="K15" s="14">
        <v>0</v>
      </c>
      <c r="L15" s="13">
        <v>0</v>
      </c>
    </row>
    <row r="16" spans="1:12" ht="30" x14ac:dyDescent="0.25">
      <c r="A16" s="3" t="s">
        <v>687</v>
      </c>
      <c r="B16" s="5" t="s">
        <v>708</v>
      </c>
      <c r="C16" s="3" t="s">
        <v>633</v>
      </c>
      <c r="D16" s="5" t="s">
        <v>710</v>
      </c>
      <c r="E16" s="6" t="s">
        <v>736</v>
      </c>
      <c r="F16" s="6" t="s">
        <v>691</v>
      </c>
      <c r="G16" s="3" t="s">
        <v>553</v>
      </c>
      <c r="H16" s="13">
        <v>15719</v>
      </c>
      <c r="I16" s="13">
        <v>0</v>
      </c>
      <c r="J16" s="13">
        <v>0</v>
      </c>
      <c r="K16" s="14">
        <v>0</v>
      </c>
      <c r="L16" s="13">
        <v>0</v>
      </c>
    </row>
    <row r="17" spans="1:12" ht="30" x14ac:dyDescent="0.25">
      <c r="A17" s="3" t="s">
        <v>687</v>
      </c>
      <c r="B17" s="5" t="s">
        <v>708</v>
      </c>
      <c r="C17" s="3" t="s">
        <v>633</v>
      </c>
      <c r="D17" s="5" t="s">
        <v>710</v>
      </c>
      <c r="E17" s="6" t="s">
        <v>737</v>
      </c>
      <c r="F17" s="6" t="s">
        <v>691</v>
      </c>
      <c r="G17" s="3" t="s">
        <v>553</v>
      </c>
      <c r="H17" s="13">
        <v>207149</v>
      </c>
      <c r="I17" s="13">
        <v>0</v>
      </c>
      <c r="J17" s="13">
        <v>0</v>
      </c>
      <c r="K17" s="14">
        <v>0</v>
      </c>
      <c r="L17" s="13">
        <v>0</v>
      </c>
    </row>
    <row r="18" spans="1:12" ht="30" x14ac:dyDescent="0.25">
      <c r="A18" s="3" t="s">
        <v>687</v>
      </c>
      <c r="B18" s="5" t="s">
        <v>708</v>
      </c>
      <c r="C18" s="3" t="s">
        <v>633</v>
      </c>
      <c r="D18" s="5" t="s">
        <v>710</v>
      </c>
      <c r="E18" s="6" t="s">
        <v>695</v>
      </c>
      <c r="F18" s="6" t="s">
        <v>691</v>
      </c>
      <c r="G18" s="3" t="s">
        <v>553</v>
      </c>
      <c r="H18" s="13">
        <v>1585099</v>
      </c>
      <c r="I18" s="13">
        <v>142861</v>
      </c>
      <c r="J18" s="13">
        <v>142861</v>
      </c>
      <c r="K18" s="14">
        <v>74000</v>
      </c>
      <c r="L18" s="13">
        <v>0</v>
      </c>
    </row>
    <row r="19" spans="1:12" ht="30" x14ac:dyDescent="0.25">
      <c r="A19" s="3" t="s">
        <v>687</v>
      </c>
      <c r="B19" s="5" t="s">
        <v>708</v>
      </c>
      <c r="C19" s="3" t="s">
        <v>633</v>
      </c>
      <c r="D19" s="5" t="s">
        <v>710</v>
      </c>
      <c r="E19" s="6" t="s">
        <v>670</v>
      </c>
      <c r="F19" s="6" t="s">
        <v>691</v>
      </c>
      <c r="G19" s="3" t="s">
        <v>553</v>
      </c>
      <c r="H19" s="13">
        <v>0</v>
      </c>
      <c r="I19" s="13">
        <v>162250</v>
      </c>
      <c r="J19" s="13">
        <v>162250</v>
      </c>
      <c r="K19" s="14">
        <v>35000</v>
      </c>
      <c r="L19" s="13">
        <v>160935</v>
      </c>
    </row>
    <row r="20" spans="1:12" ht="30" x14ac:dyDescent="0.25">
      <c r="A20" s="3" t="s">
        <v>687</v>
      </c>
      <c r="B20" s="5" t="s">
        <v>708</v>
      </c>
      <c r="C20" s="3" t="s">
        <v>633</v>
      </c>
      <c r="D20" s="5" t="s">
        <v>710</v>
      </c>
      <c r="E20" s="6" t="s">
        <v>671</v>
      </c>
      <c r="F20" s="6" t="s">
        <v>691</v>
      </c>
      <c r="G20" s="3" t="s">
        <v>553</v>
      </c>
      <c r="H20" s="13">
        <v>0</v>
      </c>
      <c r="I20" s="13">
        <v>162250</v>
      </c>
      <c r="J20" s="13">
        <v>162250</v>
      </c>
      <c r="K20" s="14">
        <v>35000</v>
      </c>
      <c r="L20" s="13">
        <v>160935</v>
      </c>
    </row>
    <row r="21" spans="1:12" ht="30" x14ac:dyDescent="0.25">
      <c r="A21" s="3" t="s">
        <v>687</v>
      </c>
      <c r="B21" s="5" t="s">
        <v>708</v>
      </c>
      <c r="C21" s="3" t="s">
        <v>633</v>
      </c>
      <c r="D21" s="5" t="s">
        <v>710</v>
      </c>
      <c r="E21" s="6" t="s">
        <v>672</v>
      </c>
      <c r="F21" s="6" t="s">
        <v>691</v>
      </c>
      <c r="G21" s="3" t="s">
        <v>553</v>
      </c>
      <c r="H21" s="13">
        <v>0</v>
      </c>
      <c r="I21" s="13">
        <v>162250</v>
      </c>
      <c r="J21" s="13">
        <v>162250</v>
      </c>
      <c r="K21" s="14">
        <v>35000</v>
      </c>
      <c r="L21" s="13">
        <v>160935</v>
      </c>
    </row>
    <row r="22" spans="1:12" ht="30" x14ac:dyDescent="0.25">
      <c r="A22" s="3" t="s">
        <v>687</v>
      </c>
      <c r="B22" s="5" t="s">
        <v>708</v>
      </c>
      <c r="C22" s="3" t="s">
        <v>633</v>
      </c>
      <c r="D22" s="5" t="s">
        <v>710</v>
      </c>
      <c r="E22" s="16" t="s">
        <v>738</v>
      </c>
      <c r="F22" s="6" t="s">
        <v>691</v>
      </c>
      <c r="G22" s="3" t="s">
        <v>553</v>
      </c>
      <c r="H22" s="13">
        <v>40870</v>
      </c>
      <c r="I22" s="13">
        <v>0</v>
      </c>
      <c r="J22" s="13">
        <v>0</v>
      </c>
      <c r="K22" s="14">
        <v>0</v>
      </c>
      <c r="L22" s="13">
        <v>0</v>
      </c>
    </row>
    <row r="23" spans="1:12" ht="30" x14ac:dyDescent="0.25">
      <c r="A23" s="3" t="s">
        <v>687</v>
      </c>
      <c r="B23" s="5" t="s">
        <v>708</v>
      </c>
      <c r="C23" s="3" t="s">
        <v>633</v>
      </c>
      <c r="D23" s="5" t="s">
        <v>710</v>
      </c>
      <c r="E23" s="6" t="s">
        <v>673</v>
      </c>
      <c r="F23" s="6" t="s">
        <v>691</v>
      </c>
      <c r="G23" s="3" t="s">
        <v>553</v>
      </c>
      <c r="H23" s="13">
        <v>0</v>
      </c>
      <c r="I23" s="13">
        <v>62000</v>
      </c>
      <c r="J23" s="13">
        <v>62000</v>
      </c>
      <c r="K23" s="14">
        <v>0</v>
      </c>
      <c r="L23" s="13">
        <v>73000</v>
      </c>
    </row>
    <row r="24" spans="1:12" ht="30" x14ac:dyDescent="0.25">
      <c r="A24" s="3" t="s">
        <v>687</v>
      </c>
      <c r="B24" s="5" t="s">
        <v>708</v>
      </c>
      <c r="C24" s="3" t="s">
        <v>633</v>
      </c>
      <c r="D24" s="5" t="s">
        <v>710</v>
      </c>
      <c r="E24" s="6" t="s">
        <v>739</v>
      </c>
      <c r="F24" s="6" t="s">
        <v>691</v>
      </c>
      <c r="G24" s="3" t="s">
        <v>553</v>
      </c>
      <c r="H24" s="13">
        <v>55999</v>
      </c>
      <c r="I24" s="13">
        <v>0</v>
      </c>
      <c r="J24" s="13">
        <v>0</v>
      </c>
      <c r="K24" s="14">
        <v>0</v>
      </c>
      <c r="L24" s="13">
        <v>0</v>
      </c>
    </row>
    <row r="25" spans="1:12" ht="30" x14ac:dyDescent="0.25">
      <c r="A25" s="3" t="s">
        <v>687</v>
      </c>
      <c r="B25" s="5" t="s">
        <v>708</v>
      </c>
      <c r="C25" s="3" t="s">
        <v>633</v>
      </c>
      <c r="D25" s="5" t="s">
        <v>710</v>
      </c>
      <c r="E25" s="6" t="s">
        <v>696</v>
      </c>
      <c r="F25" s="6" t="s">
        <v>691</v>
      </c>
      <c r="G25" s="3" t="s">
        <v>553</v>
      </c>
      <c r="H25" s="13">
        <v>0</v>
      </c>
      <c r="I25" s="13">
        <v>292717</v>
      </c>
      <c r="J25" s="13">
        <v>367717</v>
      </c>
      <c r="K25" s="14">
        <v>330138</v>
      </c>
      <c r="L25" s="13"/>
    </row>
    <row r="26" spans="1:12" ht="30" x14ac:dyDescent="0.25">
      <c r="A26" s="3" t="s">
        <v>687</v>
      </c>
      <c r="B26" s="5" t="s">
        <v>708</v>
      </c>
      <c r="C26" s="3" t="s">
        <v>633</v>
      </c>
      <c r="D26" s="5" t="s">
        <v>710</v>
      </c>
      <c r="E26" s="6" t="s">
        <v>674</v>
      </c>
      <c r="F26" s="6" t="s">
        <v>691</v>
      </c>
      <c r="G26" s="3" t="s">
        <v>553</v>
      </c>
      <c r="H26" s="13">
        <v>0</v>
      </c>
      <c r="I26" s="13">
        <v>1223482</v>
      </c>
      <c r="J26" s="13">
        <v>1223482</v>
      </c>
      <c r="K26" s="14">
        <v>973600</v>
      </c>
      <c r="L26" s="13">
        <v>218259</v>
      </c>
    </row>
    <row r="27" spans="1:12" ht="30" x14ac:dyDescent="0.25">
      <c r="A27" s="3" t="s">
        <v>687</v>
      </c>
      <c r="B27" s="5" t="s">
        <v>708</v>
      </c>
      <c r="C27" s="3" t="s">
        <v>633</v>
      </c>
      <c r="D27" s="5" t="s">
        <v>710</v>
      </c>
      <c r="E27" s="6" t="s">
        <v>675</v>
      </c>
      <c r="F27" s="6" t="s">
        <v>691</v>
      </c>
      <c r="G27" s="3" t="s">
        <v>553</v>
      </c>
      <c r="H27" s="13">
        <v>0</v>
      </c>
      <c r="I27" s="13">
        <v>162250</v>
      </c>
      <c r="J27" s="13">
        <v>162250</v>
      </c>
      <c r="K27" s="14">
        <v>35000</v>
      </c>
      <c r="L27" s="13">
        <v>160935</v>
      </c>
    </row>
    <row r="28" spans="1:12" ht="30" x14ac:dyDescent="0.25">
      <c r="A28" s="3" t="s">
        <v>687</v>
      </c>
      <c r="B28" s="5" t="s">
        <v>708</v>
      </c>
      <c r="C28" s="3" t="s">
        <v>633</v>
      </c>
      <c r="D28" s="5" t="s">
        <v>710</v>
      </c>
      <c r="E28" s="6" t="s">
        <v>676</v>
      </c>
      <c r="F28" s="6" t="s">
        <v>691</v>
      </c>
      <c r="G28" s="3" t="s">
        <v>553</v>
      </c>
      <c r="H28" s="13">
        <v>0</v>
      </c>
      <c r="I28" s="13">
        <v>162250</v>
      </c>
      <c r="J28" s="13">
        <v>162250</v>
      </c>
      <c r="K28" s="14">
        <v>113637</v>
      </c>
      <c r="L28" s="13">
        <v>200697</v>
      </c>
    </row>
    <row r="29" spans="1:12" ht="30" x14ac:dyDescent="0.25">
      <c r="A29" s="3" t="s">
        <v>687</v>
      </c>
      <c r="B29" s="5" t="s">
        <v>708</v>
      </c>
      <c r="C29" s="3" t="s">
        <v>633</v>
      </c>
      <c r="D29" s="5" t="s">
        <v>710</v>
      </c>
      <c r="E29" s="6" t="s">
        <v>677</v>
      </c>
      <c r="F29" s="6" t="s">
        <v>691</v>
      </c>
      <c r="G29" s="3" t="s">
        <v>553</v>
      </c>
      <c r="H29" s="13">
        <v>0</v>
      </c>
      <c r="I29" s="13">
        <v>25000</v>
      </c>
      <c r="J29" s="13">
        <v>25000</v>
      </c>
      <c r="K29" s="14">
        <v>21000</v>
      </c>
      <c r="L29" s="13">
        <v>10000</v>
      </c>
    </row>
    <row r="30" spans="1:12" ht="30" x14ac:dyDescent="0.25">
      <c r="A30" s="3" t="s">
        <v>687</v>
      </c>
      <c r="B30" s="5" t="s">
        <v>708</v>
      </c>
      <c r="C30" s="3" t="s">
        <v>633</v>
      </c>
      <c r="D30" s="5" t="s">
        <v>710</v>
      </c>
      <c r="E30" s="6" t="s">
        <v>697</v>
      </c>
      <c r="F30" s="6" t="s">
        <v>691</v>
      </c>
      <c r="G30" s="3" t="s">
        <v>553</v>
      </c>
      <c r="H30" s="13">
        <v>0</v>
      </c>
      <c r="I30" s="13">
        <v>316017</v>
      </c>
      <c r="J30" s="13">
        <v>316017</v>
      </c>
      <c r="K30" s="14">
        <v>0</v>
      </c>
      <c r="L30" s="13">
        <v>0</v>
      </c>
    </row>
    <row r="31" spans="1:12" ht="30" x14ac:dyDescent="0.25">
      <c r="A31" s="3" t="s">
        <v>687</v>
      </c>
      <c r="B31" s="5" t="s">
        <v>708</v>
      </c>
      <c r="C31" s="3" t="s">
        <v>633</v>
      </c>
      <c r="D31" s="5" t="s">
        <v>710</v>
      </c>
      <c r="E31" s="6" t="s">
        <v>678</v>
      </c>
      <c r="F31" s="6" t="s">
        <v>691</v>
      </c>
      <c r="G31" s="3" t="s">
        <v>553</v>
      </c>
      <c r="H31" s="13">
        <v>0</v>
      </c>
      <c r="I31" s="13">
        <v>1223482</v>
      </c>
      <c r="J31" s="13">
        <v>1223482</v>
      </c>
      <c r="K31" s="14">
        <v>973631</v>
      </c>
      <c r="L31" s="13">
        <v>218229</v>
      </c>
    </row>
    <row r="32" spans="1:12" ht="30" x14ac:dyDescent="0.25">
      <c r="A32" s="3" t="s">
        <v>687</v>
      </c>
      <c r="B32" s="5" t="s">
        <v>708</v>
      </c>
      <c r="C32" s="3" t="s">
        <v>633</v>
      </c>
      <c r="D32" s="5" t="s">
        <v>710</v>
      </c>
      <c r="E32" s="6" t="s">
        <v>679</v>
      </c>
      <c r="F32" s="6" t="s">
        <v>691</v>
      </c>
      <c r="G32" s="3" t="s">
        <v>553</v>
      </c>
      <c r="H32" s="13">
        <v>0</v>
      </c>
      <c r="I32" s="13">
        <v>0</v>
      </c>
      <c r="J32" s="13">
        <v>0</v>
      </c>
      <c r="K32" s="14">
        <v>0</v>
      </c>
      <c r="L32" s="13">
        <v>1254000</v>
      </c>
    </row>
    <row r="33" spans="1:12" ht="30" x14ac:dyDescent="0.25">
      <c r="A33" s="3" t="s">
        <v>687</v>
      </c>
      <c r="B33" s="5" t="s">
        <v>708</v>
      </c>
      <c r="C33" s="3" t="s">
        <v>633</v>
      </c>
      <c r="D33" s="5" t="s">
        <v>710</v>
      </c>
      <c r="E33" s="6" t="s">
        <v>680</v>
      </c>
      <c r="F33" s="6" t="s">
        <v>691</v>
      </c>
      <c r="G33" s="3" t="s">
        <v>553</v>
      </c>
      <c r="H33" s="13">
        <v>0</v>
      </c>
      <c r="I33" s="13">
        <v>0</v>
      </c>
      <c r="J33" s="13">
        <v>0</v>
      </c>
      <c r="K33" s="14">
        <v>0</v>
      </c>
      <c r="L33" s="13">
        <v>1289000</v>
      </c>
    </row>
    <row r="34" spans="1:12" ht="30" x14ac:dyDescent="0.25">
      <c r="A34" s="3" t="s">
        <v>687</v>
      </c>
      <c r="B34" s="5" t="s">
        <v>708</v>
      </c>
      <c r="C34" s="3" t="s">
        <v>633</v>
      </c>
      <c r="D34" s="5" t="s">
        <v>710</v>
      </c>
      <c r="E34" s="6" t="s">
        <v>681</v>
      </c>
      <c r="F34" s="6" t="s">
        <v>691</v>
      </c>
      <c r="G34" s="3" t="s">
        <v>553</v>
      </c>
      <c r="H34" s="13">
        <v>0</v>
      </c>
      <c r="I34" s="13">
        <v>0</v>
      </c>
      <c r="J34" s="13">
        <v>0</v>
      </c>
      <c r="K34" s="14">
        <v>0</v>
      </c>
      <c r="L34" s="13">
        <v>1016620</v>
      </c>
    </row>
    <row r="35" spans="1:12" ht="30" x14ac:dyDescent="0.25">
      <c r="A35" s="3" t="s">
        <v>687</v>
      </c>
      <c r="B35" s="5" t="s">
        <v>708</v>
      </c>
      <c r="C35" s="3" t="s">
        <v>633</v>
      </c>
      <c r="D35" s="5" t="s">
        <v>710</v>
      </c>
      <c r="E35" s="6" t="s">
        <v>682</v>
      </c>
      <c r="F35" s="6" t="s">
        <v>691</v>
      </c>
      <c r="G35" s="3" t="s">
        <v>553</v>
      </c>
      <c r="H35" s="13">
        <v>0</v>
      </c>
      <c r="I35" s="13">
        <v>0</v>
      </c>
      <c r="J35" s="13">
        <v>0</v>
      </c>
      <c r="K35" s="14">
        <v>0</v>
      </c>
      <c r="L35" s="13">
        <v>50000</v>
      </c>
    </row>
    <row r="36" spans="1:12" ht="30" x14ac:dyDescent="0.25">
      <c r="A36" s="3" t="s">
        <v>687</v>
      </c>
      <c r="B36" s="5" t="s">
        <v>708</v>
      </c>
      <c r="C36" s="3" t="s">
        <v>633</v>
      </c>
      <c r="D36" s="5" t="s">
        <v>710</v>
      </c>
      <c r="E36" s="6" t="s">
        <v>683</v>
      </c>
      <c r="F36" s="6" t="s">
        <v>691</v>
      </c>
      <c r="G36" s="3" t="s">
        <v>553</v>
      </c>
      <c r="H36" s="13">
        <v>0</v>
      </c>
      <c r="I36" s="13">
        <v>0</v>
      </c>
      <c r="J36" s="13">
        <v>0</v>
      </c>
      <c r="K36" s="14">
        <v>0</v>
      </c>
      <c r="L36" s="13">
        <v>65000</v>
      </c>
    </row>
    <row r="37" spans="1:12" ht="30" x14ac:dyDescent="0.25">
      <c r="A37" s="3" t="s">
        <v>687</v>
      </c>
      <c r="B37" s="5" t="s">
        <v>708</v>
      </c>
      <c r="C37" s="3" t="s">
        <v>633</v>
      </c>
      <c r="D37" s="5" t="s">
        <v>710</v>
      </c>
      <c r="E37" s="6" t="s">
        <v>684</v>
      </c>
      <c r="F37" s="6" t="s">
        <v>691</v>
      </c>
      <c r="G37" s="3" t="s">
        <v>553</v>
      </c>
      <c r="H37" s="13">
        <v>0</v>
      </c>
      <c r="I37" s="13">
        <v>0</v>
      </c>
      <c r="J37" s="13">
        <v>0</v>
      </c>
      <c r="K37" s="14">
        <v>0</v>
      </c>
      <c r="L37" s="13">
        <v>905600</v>
      </c>
    </row>
    <row r="38" spans="1:12" ht="30" x14ac:dyDescent="0.25">
      <c r="A38" s="3" t="s">
        <v>687</v>
      </c>
      <c r="B38" s="5" t="s">
        <v>708</v>
      </c>
      <c r="C38" s="3" t="s">
        <v>633</v>
      </c>
      <c r="D38" s="5" t="s">
        <v>710</v>
      </c>
      <c r="E38" s="6" t="s">
        <v>685</v>
      </c>
      <c r="F38" s="6" t="s">
        <v>691</v>
      </c>
      <c r="G38" s="3" t="s">
        <v>553</v>
      </c>
      <c r="H38" s="13">
        <v>0</v>
      </c>
      <c r="I38" s="13">
        <v>0</v>
      </c>
      <c r="J38" s="13">
        <v>0</v>
      </c>
      <c r="K38" s="14">
        <v>0</v>
      </c>
      <c r="L38" s="13">
        <v>95000</v>
      </c>
    </row>
    <row r="39" spans="1:12" ht="30" x14ac:dyDescent="0.25">
      <c r="A39" s="3" t="s">
        <v>687</v>
      </c>
      <c r="B39" s="5" t="s">
        <v>708</v>
      </c>
      <c r="C39" s="3" t="s">
        <v>633</v>
      </c>
      <c r="D39" s="5" t="s">
        <v>710</v>
      </c>
      <c r="E39" s="6" t="s">
        <v>686</v>
      </c>
      <c r="F39" s="6" t="s">
        <v>691</v>
      </c>
      <c r="G39" s="3" t="s">
        <v>553</v>
      </c>
      <c r="H39" s="13">
        <v>0</v>
      </c>
      <c r="I39" s="13">
        <v>0</v>
      </c>
      <c r="J39" s="13">
        <v>0</v>
      </c>
      <c r="K39" s="14">
        <v>0</v>
      </c>
      <c r="L39" s="13">
        <v>200000</v>
      </c>
    </row>
    <row r="40" spans="1:12" x14ac:dyDescent="0.25">
      <c r="A40" s="3" t="s">
        <v>687</v>
      </c>
      <c r="B40" s="3" t="s">
        <v>740</v>
      </c>
      <c r="C40" s="3" t="s">
        <v>632</v>
      </c>
      <c r="D40" s="3" t="s">
        <v>629</v>
      </c>
      <c r="E40" s="16" t="s">
        <v>741</v>
      </c>
      <c r="F40" s="16" t="s">
        <v>654</v>
      </c>
      <c r="G40" s="3" t="s">
        <v>553</v>
      </c>
      <c r="H40" s="13">
        <v>4498</v>
      </c>
      <c r="I40" s="13">
        <v>0</v>
      </c>
      <c r="J40" s="13">
        <v>0</v>
      </c>
      <c r="K40" s="14">
        <v>84000</v>
      </c>
      <c r="L40" s="13">
        <v>0</v>
      </c>
    </row>
    <row r="41" spans="1:12" x14ac:dyDescent="0.25">
      <c r="A41" s="3" t="s">
        <v>687</v>
      </c>
      <c r="B41" s="3" t="s">
        <v>561</v>
      </c>
      <c r="C41" s="3" t="s">
        <v>632</v>
      </c>
      <c r="D41" s="3" t="s">
        <v>706</v>
      </c>
      <c r="E41" s="6" t="s">
        <v>701</v>
      </c>
      <c r="F41" s="6" t="s">
        <v>660</v>
      </c>
      <c r="G41" s="3" t="s">
        <v>553</v>
      </c>
      <c r="H41" s="22">
        <v>2570602</v>
      </c>
      <c r="I41" s="13">
        <v>4277148</v>
      </c>
      <c r="J41" s="13">
        <v>4291862</v>
      </c>
      <c r="K41" s="14">
        <v>3060801</v>
      </c>
      <c r="L41" s="13">
        <v>4758948</v>
      </c>
    </row>
    <row r="42" spans="1:12" x14ac:dyDescent="0.25">
      <c r="A42" s="3" t="s">
        <v>687</v>
      </c>
      <c r="B42" s="3" t="s">
        <v>561</v>
      </c>
      <c r="C42" s="3" t="s">
        <v>632</v>
      </c>
      <c r="D42" s="3" t="s">
        <v>706</v>
      </c>
      <c r="E42" s="6" t="s">
        <v>702</v>
      </c>
      <c r="F42" s="6" t="s">
        <v>661</v>
      </c>
      <c r="G42" s="3" t="s">
        <v>553</v>
      </c>
      <c r="H42" s="13">
        <v>0</v>
      </c>
      <c r="I42" s="13">
        <v>0</v>
      </c>
      <c r="J42" s="13">
        <v>0</v>
      </c>
      <c r="K42" s="14">
        <v>0</v>
      </c>
      <c r="L42" s="13">
        <v>0</v>
      </c>
    </row>
    <row r="43" spans="1:12" x14ac:dyDescent="0.25">
      <c r="A43" s="3" t="s">
        <v>687</v>
      </c>
      <c r="B43" s="3" t="s">
        <v>730</v>
      </c>
      <c r="C43" s="3" t="s">
        <v>632</v>
      </c>
      <c r="D43" s="3" t="s">
        <v>632</v>
      </c>
      <c r="E43" s="6" t="s">
        <v>698</v>
      </c>
      <c r="F43" s="6" t="s">
        <v>705</v>
      </c>
      <c r="G43" s="3" t="s">
        <v>553</v>
      </c>
      <c r="H43" s="13">
        <v>8543851</v>
      </c>
      <c r="I43" s="13">
        <v>7759617</v>
      </c>
      <c r="J43" s="13">
        <v>9029617</v>
      </c>
      <c r="K43" s="14">
        <v>3636755</v>
      </c>
      <c r="L43" s="13">
        <v>31533720</v>
      </c>
    </row>
    <row r="44" spans="1:12" x14ac:dyDescent="0.25">
      <c r="A44" s="3" t="s">
        <v>605</v>
      </c>
      <c r="B44" s="5" t="s">
        <v>724</v>
      </c>
      <c r="C44" s="3" t="s">
        <v>628</v>
      </c>
      <c r="D44" s="5" t="s">
        <v>629</v>
      </c>
      <c r="E44" s="6" t="s">
        <v>727</v>
      </c>
      <c r="F44" s="6" t="s">
        <v>725</v>
      </c>
      <c r="G44" s="3" t="s">
        <v>553</v>
      </c>
      <c r="H44" s="13">
        <v>60050</v>
      </c>
      <c r="I44" s="13">
        <v>0</v>
      </c>
      <c r="J44" s="13">
        <v>0</v>
      </c>
      <c r="K44" s="14">
        <v>0</v>
      </c>
      <c r="L44" s="15">
        <v>0</v>
      </c>
    </row>
    <row r="45" spans="1:12" x14ac:dyDescent="0.25">
      <c r="A45" s="3" t="s">
        <v>605</v>
      </c>
      <c r="B45" s="5" t="s">
        <v>724</v>
      </c>
      <c r="C45" s="3" t="s">
        <v>628</v>
      </c>
      <c r="D45" s="5" t="s">
        <v>629</v>
      </c>
      <c r="E45" s="6" t="s">
        <v>728</v>
      </c>
      <c r="F45" s="6" t="s">
        <v>654</v>
      </c>
      <c r="G45" s="3" t="s">
        <v>553</v>
      </c>
      <c r="H45" s="13">
        <v>462</v>
      </c>
      <c r="I45" s="13">
        <v>0</v>
      </c>
      <c r="J45" s="13">
        <v>0</v>
      </c>
      <c r="K45" s="14">
        <v>0</v>
      </c>
      <c r="L45" s="15">
        <v>0</v>
      </c>
    </row>
    <row r="46" spans="1:12" x14ac:dyDescent="0.25">
      <c r="A46" s="3" t="s">
        <v>605</v>
      </c>
      <c r="B46" s="3" t="s">
        <v>742</v>
      </c>
      <c r="C46" s="3" t="s">
        <v>633</v>
      </c>
      <c r="D46" s="3" t="s">
        <v>634</v>
      </c>
      <c r="E46" s="16" t="s">
        <v>0</v>
      </c>
      <c r="F46" s="16" t="s">
        <v>552</v>
      </c>
      <c r="G46" s="3" t="s">
        <v>553</v>
      </c>
      <c r="H46" s="13">
        <v>1059.45</v>
      </c>
      <c r="I46" s="13">
        <v>1200</v>
      </c>
      <c r="J46" s="13">
        <v>1200</v>
      </c>
      <c r="K46" s="14">
        <v>250</v>
      </c>
      <c r="L46" s="14">
        <v>250</v>
      </c>
    </row>
    <row r="47" spans="1:12" x14ac:dyDescent="0.25">
      <c r="A47" s="3" t="s">
        <v>605</v>
      </c>
      <c r="B47" s="3" t="s">
        <v>742</v>
      </c>
      <c r="C47" s="3" t="s">
        <v>633</v>
      </c>
      <c r="D47" s="3" t="s">
        <v>634</v>
      </c>
      <c r="E47" s="16" t="s">
        <v>1</v>
      </c>
      <c r="F47" s="16" t="s">
        <v>554</v>
      </c>
      <c r="G47" s="3" t="s">
        <v>553</v>
      </c>
      <c r="H47" s="13">
        <v>316.98</v>
      </c>
      <c r="K47" s="14">
        <v>0</v>
      </c>
      <c r="L47" s="14">
        <v>0</v>
      </c>
    </row>
    <row r="48" spans="1:12" x14ac:dyDescent="0.25">
      <c r="A48" s="3" t="s">
        <v>605</v>
      </c>
      <c r="B48" s="3" t="s">
        <v>742</v>
      </c>
      <c r="C48" s="3" t="s">
        <v>633</v>
      </c>
      <c r="D48" s="3" t="s">
        <v>634</v>
      </c>
      <c r="E48" s="16" t="s">
        <v>2</v>
      </c>
      <c r="F48" s="16" t="s">
        <v>554</v>
      </c>
      <c r="G48" s="3" t="s">
        <v>553</v>
      </c>
      <c r="H48" s="13">
        <v>2388.67</v>
      </c>
      <c r="I48" s="13">
        <v>2500</v>
      </c>
      <c r="J48" s="13">
        <v>2500</v>
      </c>
      <c r="K48" s="14">
        <v>600</v>
      </c>
      <c r="L48" s="14">
        <v>0</v>
      </c>
    </row>
    <row r="49" spans="1:12" x14ac:dyDescent="0.25">
      <c r="A49" s="3" t="s">
        <v>605</v>
      </c>
      <c r="B49" s="3" t="s">
        <v>742</v>
      </c>
      <c r="C49" s="3" t="s">
        <v>633</v>
      </c>
      <c r="D49" s="3" t="s">
        <v>634</v>
      </c>
      <c r="E49" s="16" t="s">
        <v>3</v>
      </c>
      <c r="F49" s="16" t="s">
        <v>555</v>
      </c>
      <c r="G49" s="3" t="s">
        <v>553</v>
      </c>
      <c r="H49" s="13">
        <v>8.57</v>
      </c>
      <c r="I49" s="13">
        <v>20</v>
      </c>
      <c r="J49" s="13">
        <v>20</v>
      </c>
      <c r="K49" s="14">
        <v>0</v>
      </c>
      <c r="L49" s="14">
        <v>0</v>
      </c>
    </row>
    <row r="50" spans="1:12" x14ac:dyDescent="0.25">
      <c r="A50" s="3" t="s">
        <v>605</v>
      </c>
      <c r="B50" s="3" t="s">
        <v>742</v>
      </c>
      <c r="C50" s="3" t="s">
        <v>633</v>
      </c>
      <c r="D50" s="3" t="s">
        <v>634</v>
      </c>
      <c r="E50" s="16" t="s">
        <v>4</v>
      </c>
      <c r="F50" s="16" t="s">
        <v>556</v>
      </c>
      <c r="G50" s="3" t="s">
        <v>553</v>
      </c>
      <c r="H50" s="13">
        <v>7643.52</v>
      </c>
      <c r="I50" s="13">
        <v>7200</v>
      </c>
      <c r="J50" s="13">
        <v>7200</v>
      </c>
      <c r="K50" s="14">
        <v>5400</v>
      </c>
      <c r="L50" s="14">
        <v>6480</v>
      </c>
    </row>
    <row r="51" spans="1:12" x14ac:dyDescent="0.25">
      <c r="A51" s="3" t="s">
        <v>605</v>
      </c>
      <c r="B51" s="3" t="s">
        <v>742</v>
      </c>
      <c r="C51" s="3" t="s">
        <v>633</v>
      </c>
      <c r="D51" s="3" t="s">
        <v>634</v>
      </c>
      <c r="E51" s="16" t="s">
        <v>5</v>
      </c>
      <c r="F51" s="16" t="s">
        <v>556</v>
      </c>
      <c r="G51" s="3" t="s">
        <v>553</v>
      </c>
      <c r="H51" s="13">
        <v>1683.05</v>
      </c>
      <c r="I51" s="13">
        <v>1800</v>
      </c>
      <c r="J51" s="13">
        <v>1800</v>
      </c>
      <c r="K51" s="14">
        <v>1700</v>
      </c>
      <c r="L51" s="14">
        <v>1700</v>
      </c>
    </row>
    <row r="52" spans="1:12" x14ac:dyDescent="0.25">
      <c r="A52" s="3" t="s">
        <v>605</v>
      </c>
      <c r="B52" s="3" t="s">
        <v>742</v>
      </c>
      <c r="C52" s="3" t="s">
        <v>633</v>
      </c>
      <c r="D52" s="3" t="s">
        <v>634</v>
      </c>
      <c r="E52" s="16" t="s">
        <v>6</v>
      </c>
      <c r="F52" s="16" t="s">
        <v>556</v>
      </c>
      <c r="G52" s="3" t="s">
        <v>553</v>
      </c>
      <c r="H52" s="13">
        <v>2194.02</v>
      </c>
      <c r="I52" s="13">
        <v>2300</v>
      </c>
      <c r="J52" s="13">
        <v>2300</v>
      </c>
      <c r="K52" s="14">
        <v>2400</v>
      </c>
      <c r="L52" s="14">
        <v>2400</v>
      </c>
    </row>
    <row r="53" spans="1:12" x14ac:dyDescent="0.25">
      <c r="A53" s="3" t="s">
        <v>605</v>
      </c>
      <c r="B53" s="3" t="s">
        <v>742</v>
      </c>
      <c r="C53" s="3" t="s">
        <v>633</v>
      </c>
      <c r="D53" s="3" t="s">
        <v>634</v>
      </c>
      <c r="E53" s="16" t="s">
        <v>7</v>
      </c>
      <c r="F53" s="16" t="s">
        <v>556</v>
      </c>
      <c r="G53" s="3" t="s">
        <v>553</v>
      </c>
      <c r="H53" s="13">
        <v>2707.74</v>
      </c>
      <c r="I53" s="13">
        <v>3000</v>
      </c>
      <c r="J53" s="13">
        <v>3000</v>
      </c>
      <c r="K53" s="14">
        <v>3350</v>
      </c>
      <c r="L53" s="14">
        <v>3350</v>
      </c>
    </row>
    <row r="54" spans="1:12" x14ac:dyDescent="0.25">
      <c r="A54" s="3" t="s">
        <v>605</v>
      </c>
      <c r="B54" s="3" t="s">
        <v>742</v>
      </c>
      <c r="C54" s="3" t="s">
        <v>633</v>
      </c>
      <c r="D54" s="3" t="s">
        <v>634</v>
      </c>
      <c r="E54" s="16" t="s">
        <v>8</v>
      </c>
      <c r="F54" s="16" t="s">
        <v>556</v>
      </c>
      <c r="G54" s="3" t="s">
        <v>553</v>
      </c>
      <c r="H54" s="13">
        <v>34.92</v>
      </c>
      <c r="I54" s="13">
        <v>50</v>
      </c>
      <c r="J54" s="13">
        <v>50</v>
      </c>
      <c r="K54" s="14">
        <v>36</v>
      </c>
      <c r="L54" s="14">
        <v>36</v>
      </c>
    </row>
    <row r="55" spans="1:12" x14ac:dyDescent="0.25">
      <c r="A55" s="3" t="s">
        <v>605</v>
      </c>
      <c r="B55" s="3" t="s">
        <v>742</v>
      </c>
      <c r="C55" s="3" t="s">
        <v>633</v>
      </c>
      <c r="D55" s="3" t="s">
        <v>634</v>
      </c>
      <c r="E55" s="16" t="s">
        <v>9</v>
      </c>
      <c r="F55" s="16" t="s">
        <v>556</v>
      </c>
      <c r="G55" s="3" t="s">
        <v>553</v>
      </c>
      <c r="H55" s="13">
        <v>1867.36</v>
      </c>
      <c r="I55" s="13">
        <v>2600</v>
      </c>
      <c r="J55" s="13">
        <v>2600</v>
      </c>
      <c r="K55" s="14">
        <v>1704</v>
      </c>
      <c r="L55" s="14">
        <v>1704</v>
      </c>
    </row>
    <row r="56" spans="1:12" x14ac:dyDescent="0.25">
      <c r="A56" s="3" t="s">
        <v>605</v>
      </c>
      <c r="B56" s="3" t="s">
        <v>742</v>
      </c>
      <c r="C56" s="3" t="s">
        <v>633</v>
      </c>
      <c r="D56" s="3" t="s">
        <v>634</v>
      </c>
      <c r="E56" s="16" t="s">
        <v>10</v>
      </c>
      <c r="F56" s="16" t="s">
        <v>557</v>
      </c>
      <c r="G56" s="3" t="s">
        <v>553</v>
      </c>
      <c r="H56" s="13">
        <v>1235.27</v>
      </c>
      <c r="I56" s="13">
        <v>6000</v>
      </c>
      <c r="J56" s="13">
        <v>6000</v>
      </c>
      <c r="K56" s="14">
        <v>6000</v>
      </c>
      <c r="L56" s="14">
        <v>6000</v>
      </c>
    </row>
    <row r="57" spans="1:12" x14ac:dyDescent="0.25">
      <c r="A57" s="3" t="s">
        <v>605</v>
      </c>
      <c r="B57" s="3" t="s">
        <v>742</v>
      </c>
      <c r="C57" s="3" t="s">
        <v>633</v>
      </c>
      <c r="D57" s="3" t="s">
        <v>634</v>
      </c>
      <c r="E57" s="16" t="s">
        <v>11</v>
      </c>
      <c r="F57" s="16" t="s">
        <v>557</v>
      </c>
      <c r="G57" s="3" t="s">
        <v>553</v>
      </c>
      <c r="H57" s="13">
        <v>233.33</v>
      </c>
      <c r="I57" s="13">
        <v>1000</v>
      </c>
      <c r="J57" s="13">
        <v>1000</v>
      </c>
      <c r="K57" s="14">
        <v>500</v>
      </c>
      <c r="L57" s="14">
        <v>500</v>
      </c>
    </row>
    <row r="58" spans="1:12" x14ac:dyDescent="0.25">
      <c r="A58" s="3" t="s">
        <v>605</v>
      </c>
      <c r="B58" s="3" t="s">
        <v>742</v>
      </c>
      <c r="C58" s="3" t="s">
        <v>633</v>
      </c>
      <c r="D58" s="3" t="s">
        <v>634</v>
      </c>
      <c r="E58" s="16" t="s">
        <v>12</v>
      </c>
      <c r="F58" s="16" t="s">
        <v>557</v>
      </c>
      <c r="G58" s="3" t="s">
        <v>553</v>
      </c>
      <c r="H58" s="13">
        <v>0</v>
      </c>
      <c r="I58" s="13">
        <v>1000</v>
      </c>
      <c r="J58" s="13">
        <v>1000</v>
      </c>
      <c r="K58" s="14">
        <v>750</v>
      </c>
      <c r="L58" s="14">
        <v>3750</v>
      </c>
    </row>
    <row r="59" spans="1:12" x14ac:dyDescent="0.25">
      <c r="A59" s="3" t="s">
        <v>605</v>
      </c>
      <c r="B59" s="3" t="s">
        <v>742</v>
      </c>
      <c r="C59" s="3" t="s">
        <v>633</v>
      </c>
      <c r="D59" s="3" t="s">
        <v>634</v>
      </c>
      <c r="E59" s="16" t="s">
        <v>13</v>
      </c>
      <c r="F59" s="16" t="s">
        <v>557</v>
      </c>
      <c r="G59" s="3" t="s">
        <v>553</v>
      </c>
      <c r="H59" s="13">
        <v>0</v>
      </c>
      <c r="I59" s="13">
        <v>1000</v>
      </c>
      <c r="J59" s="13">
        <v>1000</v>
      </c>
      <c r="K59" s="14">
        <v>100</v>
      </c>
      <c r="L59" s="14">
        <v>100</v>
      </c>
    </row>
    <row r="60" spans="1:12" x14ac:dyDescent="0.25">
      <c r="A60" s="3" t="s">
        <v>605</v>
      </c>
      <c r="B60" s="3" t="s">
        <v>742</v>
      </c>
      <c r="C60" s="3" t="s">
        <v>633</v>
      </c>
      <c r="D60" s="3" t="s">
        <v>634</v>
      </c>
      <c r="E60" s="16" t="s">
        <v>14</v>
      </c>
      <c r="F60" s="16" t="s">
        <v>558</v>
      </c>
      <c r="G60" s="3" t="s">
        <v>553</v>
      </c>
      <c r="H60" s="13">
        <v>1594.13</v>
      </c>
      <c r="I60" s="13">
        <v>1815</v>
      </c>
      <c r="J60" s="13">
        <v>1815</v>
      </c>
      <c r="K60" s="14">
        <v>1512</v>
      </c>
      <c r="L60" s="14">
        <v>1512</v>
      </c>
    </row>
    <row r="61" spans="1:12" x14ac:dyDescent="0.25">
      <c r="A61" s="3" t="s">
        <v>605</v>
      </c>
      <c r="B61" s="3" t="s">
        <v>742</v>
      </c>
      <c r="C61" s="3" t="s">
        <v>633</v>
      </c>
      <c r="D61" s="3" t="s">
        <v>634</v>
      </c>
      <c r="E61" s="16" t="s">
        <v>15</v>
      </c>
      <c r="F61" s="16" t="s">
        <v>558</v>
      </c>
      <c r="G61" s="3" t="s">
        <v>553</v>
      </c>
      <c r="H61" s="13">
        <v>15265</v>
      </c>
      <c r="I61" s="13">
        <v>12000</v>
      </c>
      <c r="J61" s="13">
        <v>12000</v>
      </c>
      <c r="K61" s="14">
        <v>5000</v>
      </c>
      <c r="L61" s="14">
        <v>5000</v>
      </c>
    </row>
    <row r="62" spans="1:12" x14ac:dyDescent="0.25">
      <c r="A62" s="3" t="s">
        <v>605</v>
      </c>
      <c r="B62" s="3" t="s">
        <v>742</v>
      </c>
      <c r="C62" s="3" t="s">
        <v>633</v>
      </c>
      <c r="D62" s="3" t="s">
        <v>634</v>
      </c>
      <c r="E62" s="16" t="s">
        <v>16</v>
      </c>
      <c r="F62" s="16" t="s">
        <v>558</v>
      </c>
      <c r="G62" s="3" t="s">
        <v>553</v>
      </c>
      <c r="H62" s="13">
        <v>10910</v>
      </c>
      <c r="I62" s="13">
        <v>11500</v>
      </c>
      <c r="J62" s="13">
        <v>11500</v>
      </c>
      <c r="K62" s="14">
        <v>2500</v>
      </c>
      <c r="L62" s="14">
        <v>2500</v>
      </c>
    </row>
    <row r="63" spans="1:12" x14ac:dyDescent="0.25">
      <c r="A63" s="3" t="s">
        <v>605</v>
      </c>
      <c r="B63" s="3" t="s">
        <v>742</v>
      </c>
      <c r="C63" s="3" t="s">
        <v>633</v>
      </c>
      <c r="D63" s="3" t="s">
        <v>634</v>
      </c>
      <c r="E63" s="16" t="s">
        <v>17</v>
      </c>
      <c r="F63" s="16" t="s">
        <v>558</v>
      </c>
      <c r="G63" s="3" t="s">
        <v>553</v>
      </c>
      <c r="L63" s="14">
        <v>900</v>
      </c>
    </row>
    <row r="64" spans="1:12" x14ac:dyDescent="0.25">
      <c r="A64" s="3" t="s">
        <v>605</v>
      </c>
      <c r="B64" s="3" t="s">
        <v>742</v>
      </c>
      <c r="C64" s="3" t="s">
        <v>633</v>
      </c>
      <c r="D64" s="3" t="s">
        <v>634</v>
      </c>
      <c r="E64" s="16" t="s">
        <v>18</v>
      </c>
      <c r="F64" s="16" t="s">
        <v>559</v>
      </c>
      <c r="G64" s="3" t="s">
        <v>553</v>
      </c>
      <c r="H64" s="13">
        <v>25000</v>
      </c>
      <c r="I64" s="13">
        <v>25000</v>
      </c>
      <c r="J64" s="13">
        <v>25000</v>
      </c>
      <c r="K64" s="14">
        <v>25000</v>
      </c>
      <c r="L64" s="14">
        <v>0</v>
      </c>
    </row>
    <row r="65" spans="1:12" x14ac:dyDescent="0.25">
      <c r="A65" s="3" t="s">
        <v>605</v>
      </c>
      <c r="B65" s="3" t="s">
        <v>742</v>
      </c>
      <c r="C65" s="3" t="s">
        <v>633</v>
      </c>
      <c r="D65" s="3" t="s">
        <v>634</v>
      </c>
      <c r="E65" s="16" t="s">
        <v>19</v>
      </c>
      <c r="F65" s="16" t="s">
        <v>560</v>
      </c>
      <c r="G65" s="3" t="s">
        <v>553</v>
      </c>
      <c r="H65" s="13">
        <v>6921.25</v>
      </c>
      <c r="I65" s="13">
        <v>1000</v>
      </c>
      <c r="J65" s="13">
        <v>1000</v>
      </c>
      <c r="K65" s="14">
        <v>0</v>
      </c>
      <c r="L65" s="14">
        <v>0</v>
      </c>
    </row>
    <row r="66" spans="1:12" x14ac:dyDescent="0.25">
      <c r="A66" s="3" t="s">
        <v>605</v>
      </c>
      <c r="B66" s="3" t="s">
        <v>630</v>
      </c>
      <c r="C66" s="3" t="s">
        <v>628</v>
      </c>
      <c r="D66" s="3" t="s">
        <v>629</v>
      </c>
      <c r="E66" s="16" t="s">
        <v>20</v>
      </c>
      <c r="F66" s="16" t="s">
        <v>658</v>
      </c>
      <c r="G66" s="3" t="s">
        <v>553</v>
      </c>
      <c r="H66" s="12">
        <v>72706.02</v>
      </c>
      <c r="I66" s="13">
        <v>0</v>
      </c>
      <c r="J66" s="13">
        <v>0</v>
      </c>
      <c r="K66" s="14">
        <v>0</v>
      </c>
      <c r="L66" s="14">
        <v>0</v>
      </c>
    </row>
    <row r="67" spans="1:12" x14ac:dyDescent="0.25">
      <c r="A67" s="3" t="s">
        <v>605</v>
      </c>
      <c r="B67" s="3" t="s">
        <v>631</v>
      </c>
      <c r="C67" s="3" t="s">
        <v>633</v>
      </c>
      <c r="D67" s="3" t="s">
        <v>634</v>
      </c>
      <c r="E67" s="16" t="s">
        <v>21</v>
      </c>
      <c r="F67" s="16" t="s">
        <v>563</v>
      </c>
      <c r="G67" s="3" t="s">
        <v>553</v>
      </c>
      <c r="H67" s="13">
        <v>1230.79</v>
      </c>
      <c r="K67" s="14">
        <v>0</v>
      </c>
      <c r="L67" s="14">
        <v>0</v>
      </c>
    </row>
    <row r="68" spans="1:12" x14ac:dyDescent="0.25">
      <c r="A68" s="3" t="s">
        <v>605</v>
      </c>
      <c r="B68" s="3" t="s">
        <v>631</v>
      </c>
      <c r="C68" s="3" t="s">
        <v>633</v>
      </c>
      <c r="D68" s="3" t="s">
        <v>634</v>
      </c>
      <c r="E68" s="16" t="s">
        <v>22</v>
      </c>
      <c r="F68" s="16" t="s">
        <v>563</v>
      </c>
      <c r="G68" s="3" t="s">
        <v>553</v>
      </c>
      <c r="H68" s="13">
        <v>525.82000000000005</v>
      </c>
      <c r="K68" s="14">
        <v>0</v>
      </c>
      <c r="L68" s="14">
        <v>0</v>
      </c>
    </row>
    <row r="69" spans="1:12" x14ac:dyDescent="0.25">
      <c r="A69" s="3" t="s">
        <v>605</v>
      </c>
      <c r="B69" s="3" t="s">
        <v>631</v>
      </c>
      <c r="C69" s="3" t="s">
        <v>633</v>
      </c>
      <c r="D69" s="3" t="s">
        <v>634</v>
      </c>
      <c r="E69" s="16" t="s">
        <v>23</v>
      </c>
      <c r="F69" s="16" t="s">
        <v>563</v>
      </c>
      <c r="G69" s="3" t="s">
        <v>553</v>
      </c>
      <c r="H69" s="13">
        <v>24615.64</v>
      </c>
      <c r="K69" s="14">
        <v>0</v>
      </c>
      <c r="L69" s="14">
        <v>0</v>
      </c>
    </row>
    <row r="70" spans="1:12" x14ac:dyDescent="0.25">
      <c r="A70" s="3" t="s">
        <v>605</v>
      </c>
      <c r="B70" s="3" t="s">
        <v>631</v>
      </c>
      <c r="C70" s="3" t="s">
        <v>633</v>
      </c>
      <c r="D70" s="3" t="s">
        <v>634</v>
      </c>
      <c r="E70" s="16" t="s">
        <v>24</v>
      </c>
      <c r="F70" s="16" t="s">
        <v>563</v>
      </c>
      <c r="G70" s="3" t="s">
        <v>553</v>
      </c>
      <c r="H70" s="13">
        <v>76.3</v>
      </c>
      <c r="K70" s="14">
        <v>0</v>
      </c>
      <c r="L70" s="14">
        <v>0</v>
      </c>
    </row>
    <row r="71" spans="1:12" x14ac:dyDescent="0.25">
      <c r="A71" s="3" t="s">
        <v>605</v>
      </c>
      <c r="B71" s="3" t="s">
        <v>631</v>
      </c>
      <c r="C71" s="3" t="s">
        <v>633</v>
      </c>
      <c r="D71" s="3" t="s">
        <v>634</v>
      </c>
      <c r="E71" s="16" t="s">
        <v>25</v>
      </c>
      <c r="F71" s="16" t="s">
        <v>563</v>
      </c>
      <c r="G71" s="3" t="s">
        <v>553</v>
      </c>
      <c r="H71" s="13">
        <v>32.61</v>
      </c>
      <c r="K71" s="14">
        <v>0</v>
      </c>
      <c r="L71" s="14">
        <v>0</v>
      </c>
    </row>
    <row r="72" spans="1:12" x14ac:dyDescent="0.25">
      <c r="A72" s="3" t="s">
        <v>605</v>
      </c>
      <c r="B72" s="3" t="s">
        <v>631</v>
      </c>
      <c r="C72" s="3" t="s">
        <v>633</v>
      </c>
      <c r="D72" s="3" t="s">
        <v>634</v>
      </c>
      <c r="E72" s="16" t="s">
        <v>26</v>
      </c>
      <c r="F72" s="16" t="s">
        <v>563</v>
      </c>
      <c r="G72" s="3" t="s">
        <v>553</v>
      </c>
      <c r="H72" s="13">
        <v>1526.02</v>
      </c>
      <c r="K72" s="14">
        <v>0</v>
      </c>
      <c r="L72" s="14">
        <v>0</v>
      </c>
    </row>
    <row r="73" spans="1:12" x14ac:dyDescent="0.25">
      <c r="A73" s="3" t="s">
        <v>605</v>
      </c>
      <c r="B73" s="3" t="s">
        <v>631</v>
      </c>
      <c r="C73" s="3" t="s">
        <v>633</v>
      </c>
      <c r="D73" s="3" t="s">
        <v>634</v>
      </c>
      <c r="E73" s="16" t="s">
        <v>27</v>
      </c>
      <c r="F73" s="16" t="s">
        <v>563</v>
      </c>
      <c r="G73" s="3" t="s">
        <v>553</v>
      </c>
      <c r="H73" s="13">
        <v>17.84</v>
      </c>
      <c r="K73" s="14">
        <v>0</v>
      </c>
      <c r="L73" s="14">
        <v>0</v>
      </c>
    </row>
    <row r="74" spans="1:12" x14ac:dyDescent="0.25">
      <c r="A74" s="3" t="s">
        <v>605</v>
      </c>
      <c r="B74" s="3" t="s">
        <v>631</v>
      </c>
      <c r="C74" s="3" t="s">
        <v>633</v>
      </c>
      <c r="D74" s="3" t="s">
        <v>634</v>
      </c>
      <c r="E74" s="16" t="s">
        <v>28</v>
      </c>
      <c r="F74" s="16" t="s">
        <v>563</v>
      </c>
      <c r="G74" s="3" t="s">
        <v>553</v>
      </c>
      <c r="H74" s="13">
        <v>7.59</v>
      </c>
      <c r="K74" s="14">
        <v>0</v>
      </c>
      <c r="L74" s="14">
        <v>0</v>
      </c>
    </row>
    <row r="75" spans="1:12" x14ac:dyDescent="0.25">
      <c r="A75" s="3" t="s">
        <v>605</v>
      </c>
      <c r="B75" s="3" t="s">
        <v>631</v>
      </c>
      <c r="C75" s="3" t="s">
        <v>633</v>
      </c>
      <c r="D75" s="3" t="s">
        <v>634</v>
      </c>
      <c r="E75" s="16" t="s">
        <v>29</v>
      </c>
      <c r="F75" s="16" t="s">
        <v>563</v>
      </c>
      <c r="G75" s="3" t="s">
        <v>553</v>
      </c>
      <c r="H75" s="13">
        <v>356.72</v>
      </c>
      <c r="K75" s="14">
        <v>0</v>
      </c>
      <c r="L75" s="14">
        <v>0</v>
      </c>
    </row>
    <row r="76" spans="1:12" x14ac:dyDescent="0.25">
      <c r="A76" s="3" t="s">
        <v>605</v>
      </c>
      <c r="B76" s="3" t="s">
        <v>631</v>
      </c>
      <c r="C76" s="3" t="s">
        <v>633</v>
      </c>
      <c r="D76" s="3" t="s">
        <v>634</v>
      </c>
      <c r="E76" s="16" t="s">
        <v>30</v>
      </c>
      <c r="F76" s="16" t="s">
        <v>564</v>
      </c>
      <c r="G76" s="3" t="s">
        <v>553</v>
      </c>
      <c r="H76" s="13">
        <v>7.77</v>
      </c>
      <c r="K76" s="14">
        <v>0</v>
      </c>
      <c r="L76" s="14">
        <v>0</v>
      </c>
    </row>
    <row r="77" spans="1:12" x14ac:dyDescent="0.25">
      <c r="A77" s="3" t="s">
        <v>605</v>
      </c>
      <c r="B77" s="3" t="s">
        <v>631</v>
      </c>
      <c r="C77" s="3" t="s">
        <v>633</v>
      </c>
      <c r="D77" s="3" t="s">
        <v>634</v>
      </c>
      <c r="E77" s="16" t="s">
        <v>31</v>
      </c>
      <c r="F77" s="16" t="s">
        <v>564</v>
      </c>
      <c r="G77" s="3" t="s">
        <v>553</v>
      </c>
      <c r="H77" s="13">
        <v>12.31</v>
      </c>
      <c r="K77" s="14">
        <v>0</v>
      </c>
      <c r="L77" s="14">
        <v>0</v>
      </c>
    </row>
    <row r="78" spans="1:12" x14ac:dyDescent="0.25">
      <c r="A78" s="3" t="s">
        <v>605</v>
      </c>
      <c r="B78" s="3" t="s">
        <v>631</v>
      </c>
      <c r="C78" s="3" t="s">
        <v>633</v>
      </c>
      <c r="D78" s="3" t="s">
        <v>634</v>
      </c>
      <c r="E78" s="16" t="s">
        <v>32</v>
      </c>
      <c r="F78" s="16" t="s">
        <v>564</v>
      </c>
      <c r="G78" s="3" t="s">
        <v>553</v>
      </c>
      <c r="H78" s="13">
        <v>5.24</v>
      </c>
      <c r="K78" s="14">
        <v>0</v>
      </c>
      <c r="L78" s="14">
        <v>0</v>
      </c>
    </row>
    <row r="79" spans="1:12" x14ac:dyDescent="0.25">
      <c r="A79" s="3" t="s">
        <v>605</v>
      </c>
      <c r="B79" s="3" t="s">
        <v>631</v>
      </c>
      <c r="C79" s="3" t="s">
        <v>633</v>
      </c>
      <c r="D79" s="3" t="s">
        <v>634</v>
      </c>
      <c r="E79" s="16" t="s">
        <v>33</v>
      </c>
      <c r="F79" s="16" t="s">
        <v>564</v>
      </c>
      <c r="G79" s="3" t="s">
        <v>553</v>
      </c>
      <c r="H79" s="13">
        <v>246.24</v>
      </c>
      <c r="K79" s="14">
        <v>0</v>
      </c>
      <c r="L79" s="14">
        <v>0</v>
      </c>
    </row>
    <row r="80" spans="1:12" x14ac:dyDescent="0.25">
      <c r="A80" s="3" t="s">
        <v>605</v>
      </c>
      <c r="B80" s="3" t="s">
        <v>631</v>
      </c>
      <c r="C80" s="3" t="s">
        <v>633</v>
      </c>
      <c r="D80" s="3" t="s">
        <v>634</v>
      </c>
      <c r="E80" s="16" t="s">
        <v>34</v>
      </c>
      <c r="F80" s="16" t="s">
        <v>599</v>
      </c>
      <c r="G80" s="3" t="s">
        <v>553</v>
      </c>
      <c r="H80" s="13">
        <v>2298.0700000000002</v>
      </c>
      <c r="K80" s="14">
        <v>0</v>
      </c>
      <c r="L80" s="14">
        <v>0</v>
      </c>
    </row>
    <row r="81" spans="1:12" x14ac:dyDescent="0.25">
      <c r="A81" s="3" t="s">
        <v>605</v>
      </c>
      <c r="B81" s="3" t="s">
        <v>631</v>
      </c>
      <c r="C81" s="3" t="s">
        <v>633</v>
      </c>
      <c r="D81" s="3" t="s">
        <v>634</v>
      </c>
      <c r="E81" s="16" t="s">
        <v>35</v>
      </c>
      <c r="F81" s="16" t="s">
        <v>599</v>
      </c>
      <c r="G81" s="3" t="s">
        <v>553</v>
      </c>
      <c r="H81" s="13">
        <v>45961.4</v>
      </c>
      <c r="K81" s="14">
        <v>0</v>
      </c>
      <c r="L81" s="14">
        <v>0</v>
      </c>
    </row>
    <row r="82" spans="1:12" x14ac:dyDescent="0.25">
      <c r="A82" s="3" t="s">
        <v>605</v>
      </c>
      <c r="B82" s="3" t="s">
        <v>708</v>
      </c>
      <c r="C82" s="3" t="s">
        <v>707</v>
      </c>
      <c r="D82" s="3" t="s">
        <v>706</v>
      </c>
      <c r="E82" s="16" t="s">
        <v>36</v>
      </c>
      <c r="F82" s="16" t="s">
        <v>660</v>
      </c>
      <c r="G82" s="3" t="s">
        <v>553</v>
      </c>
      <c r="H82" s="22">
        <v>-4299.01</v>
      </c>
      <c r="I82" s="13">
        <v>0</v>
      </c>
      <c r="J82" s="13">
        <v>0</v>
      </c>
      <c r="K82" s="14">
        <v>0</v>
      </c>
      <c r="L82" s="14">
        <v>0</v>
      </c>
    </row>
    <row r="83" spans="1:12" x14ac:dyDescent="0.25">
      <c r="A83" s="3" t="s">
        <v>605</v>
      </c>
      <c r="B83" s="5" t="s">
        <v>638</v>
      </c>
      <c r="C83" s="3" t="s">
        <v>628</v>
      </c>
      <c r="D83" s="5" t="s">
        <v>638</v>
      </c>
      <c r="E83" s="6" t="s">
        <v>636</v>
      </c>
      <c r="F83" s="6" t="s">
        <v>653</v>
      </c>
      <c r="G83" s="3" t="s">
        <v>553</v>
      </c>
      <c r="H83" s="13">
        <v>14217361</v>
      </c>
      <c r="I83" s="13">
        <v>16051713</v>
      </c>
      <c r="J83" s="13">
        <v>16051713</v>
      </c>
      <c r="K83" s="14">
        <v>16196092</v>
      </c>
      <c r="L83" s="15">
        <v>17582228</v>
      </c>
    </row>
    <row r="84" spans="1:12" x14ac:dyDescent="0.25">
      <c r="A84" s="3" t="s">
        <v>605</v>
      </c>
      <c r="B84" s="3" t="s">
        <v>652</v>
      </c>
      <c r="C84" s="3" t="s">
        <v>628</v>
      </c>
      <c r="D84" s="3" t="s">
        <v>652</v>
      </c>
      <c r="E84" s="6" t="s">
        <v>650</v>
      </c>
      <c r="F84" s="6" t="s">
        <v>653</v>
      </c>
      <c r="G84" s="3" t="s">
        <v>553</v>
      </c>
      <c r="H84" s="13">
        <v>11026597</v>
      </c>
      <c r="I84" s="13">
        <v>12598356</v>
      </c>
      <c r="J84" s="13">
        <v>12598356</v>
      </c>
      <c r="K84" s="14">
        <v>11799785</v>
      </c>
      <c r="L84" s="15">
        <v>12949989</v>
      </c>
    </row>
    <row r="85" spans="1:12" x14ac:dyDescent="0.25">
      <c r="A85" s="3" t="s">
        <v>605</v>
      </c>
      <c r="B85" s="3" t="s">
        <v>652</v>
      </c>
      <c r="C85" s="3" t="s">
        <v>628</v>
      </c>
      <c r="D85" s="3" t="s">
        <v>652</v>
      </c>
      <c r="E85" s="6" t="s">
        <v>651</v>
      </c>
      <c r="F85" s="6" t="s">
        <v>653</v>
      </c>
      <c r="G85" s="3" t="s">
        <v>553</v>
      </c>
      <c r="H85" s="13">
        <v>8853245</v>
      </c>
      <c r="I85" s="13">
        <v>9685056</v>
      </c>
      <c r="J85" s="13">
        <v>9685056</v>
      </c>
      <c r="K85" s="14">
        <v>8299527</v>
      </c>
      <c r="L85" s="15">
        <v>8797758</v>
      </c>
    </row>
    <row r="86" spans="1:12" x14ac:dyDescent="0.25">
      <c r="A86" s="3" t="s">
        <v>605</v>
      </c>
      <c r="B86" s="5" t="s">
        <v>635</v>
      </c>
      <c r="C86" s="3" t="s">
        <v>628</v>
      </c>
      <c r="D86" s="5" t="s">
        <v>635</v>
      </c>
      <c r="E86" s="6" t="s">
        <v>716</v>
      </c>
      <c r="F86" s="6" t="s">
        <v>658</v>
      </c>
      <c r="G86" s="3" t="s">
        <v>553</v>
      </c>
      <c r="H86" s="13">
        <v>4081</v>
      </c>
      <c r="I86" s="13">
        <v>0</v>
      </c>
      <c r="J86" s="13">
        <v>0</v>
      </c>
      <c r="K86" s="14">
        <v>0</v>
      </c>
      <c r="L86" s="15">
        <v>0</v>
      </c>
    </row>
    <row r="87" spans="1:12" x14ac:dyDescent="0.25">
      <c r="A87" s="3" t="s">
        <v>605</v>
      </c>
      <c r="B87" s="5" t="s">
        <v>635</v>
      </c>
      <c r="C87" s="3" t="s">
        <v>628</v>
      </c>
      <c r="D87" s="5" t="s">
        <v>629</v>
      </c>
      <c r="E87" s="6" t="s">
        <v>718</v>
      </c>
      <c r="F87" s="6" t="s">
        <v>658</v>
      </c>
      <c r="G87" s="3" t="s">
        <v>553</v>
      </c>
      <c r="H87" s="13">
        <v>0</v>
      </c>
      <c r="I87" s="13">
        <v>90909</v>
      </c>
      <c r="J87" s="13">
        <v>90909</v>
      </c>
      <c r="K87" s="14">
        <v>90909</v>
      </c>
      <c r="L87" s="15">
        <v>0</v>
      </c>
    </row>
    <row r="88" spans="1:12" x14ac:dyDescent="0.25">
      <c r="A88" s="3" t="s">
        <v>605</v>
      </c>
      <c r="B88" s="5" t="s">
        <v>635</v>
      </c>
      <c r="C88" s="3" t="s">
        <v>628</v>
      </c>
      <c r="D88" s="5" t="s">
        <v>629</v>
      </c>
      <c r="E88" s="6" t="s">
        <v>645</v>
      </c>
      <c r="F88" s="6" t="s">
        <v>658</v>
      </c>
      <c r="G88" s="3" t="s">
        <v>553</v>
      </c>
      <c r="H88" s="13">
        <v>0</v>
      </c>
      <c r="I88" s="13">
        <v>0</v>
      </c>
      <c r="J88" s="13">
        <v>0</v>
      </c>
      <c r="K88" s="14">
        <v>90909</v>
      </c>
      <c r="L88" s="15">
        <v>90909</v>
      </c>
    </row>
    <row r="89" spans="1:12" x14ac:dyDescent="0.25">
      <c r="A89" s="3" t="s">
        <v>605</v>
      </c>
      <c r="B89" s="5" t="s">
        <v>635</v>
      </c>
      <c r="C89" s="3" t="s">
        <v>628</v>
      </c>
      <c r="D89" s="5" t="s">
        <v>629</v>
      </c>
      <c r="E89" s="6" t="s">
        <v>717</v>
      </c>
      <c r="F89" s="6" t="s">
        <v>658</v>
      </c>
      <c r="G89" s="3" t="s">
        <v>553</v>
      </c>
      <c r="H89" s="13">
        <v>0</v>
      </c>
      <c r="I89" s="13">
        <v>85000</v>
      </c>
      <c r="J89" s="13">
        <v>85000</v>
      </c>
      <c r="K89" s="14">
        <v>243667</v>
      </c>
      <c r="L89" s="15">
        <v>0</v>
      </c>
    </row>
    <row r="90" spans="1:12" x14ac:dyDescent="0.25">
      <c r="A90" s="3" t="s">
        <v>605</v>
      </c>
      <c r="B90" s="5" t="s">
        <v>629</v>
      </c>
      <c r="C90" s="3" t="s">
        <v>628</v>
      </c>
      <c r="D90" s="5" t="s">
        <v>629</v>
      </c>
      <c r="E90" s="6" t="s">
        <v>719</v>
      </c>
      <c r="F90" s="6" t="s">
        <v>658</v>
      </c>
      <c r="G90" s="3" t="s">
        <v>553</v>
      </c>
      <c r="H90" s="13">
        <v>92919</v>
      </c>
      <c r="I90" s="13">
        <v>0</v>
      </c>
      <c r="J90" s="13">
        <v>0</v>
      </c>
      <c r="K90" s="14">
        <v>254715</v>
      </c>
      <c r="L90" s="15">
        <v>0</v>
      </c>
    </row>
    <row r="91" spans="1:12" x14ac:dyDescent="0.25">
      <c r="A91" s="3" t="s">
        <v>605</v>
      </c>
      <c r="B91" s="5" t="s">
        <v>629</v>
      </c>
      <c r="C91" s="3" t="s">
        <v>628</v>
      </c>
      <c r="D91" s="5" t="s">
        <v>629</v>
      </c>
      <c r="E91" s="6" t="s">
        <v>720</v>
      </c>
      <c r="F91" s="6" t="s">
        <v>658</v>
      </c>
      <c r="G91" s="3" t="s">
        <v>553</v>
      </c>
      <c r="H91" s="13">
        <v>0</v>
      </c>
      <c r="I91" s="13">
        <v>0</v>
      </c>
      <c r="J91" s="13">
        <v>0</v>
      </c>
      <c r="K91" s="14">
        <v>2500</v>
      </c>
      <c r="L91" s="15">
        <v>0</v>
      </c>
    </row>
    <row r="92" spans="1:12" x14ac:dyDescent="0.25">
      <c r="A92" s="3" t="s">
        <v>605</v>
      </c>
      <c r="B92" s="5" t="s">
        <v>629</v>
      </c>
      <c r="C92" s="3" t="s">
        <v>628</v>
      </c>
      <c r="D92" s="5" t="s">
        <v>629</v>
      </c>
      <c r="E92" s="6" t="s">
        <v>643</v>
      </c>
      <c r="F92" s="6" t="s">
        <v>657</v>
      </c>
      <c r="G92" s="3" t="s">
        <v>553</v>
      </c>
      <c r="H92" s="13">
        <v>507550</v>
      </c>
      <c r="I92" s="13">
        <v>350000</v>
      </c>
      <c r="J92" s="13">
        <v>350000</v>
      </c>
      <c r="K92" s="14">
        <v>366648</v>
      </c>
      <c r="L92" s="15">
        <v>350000</v>
      </c>
    </row>
    <row r="93" spans="1:12" x14ac:dyDescent="0.25">
      <c r="A93" s="3" t="s">
        <v>605</v>
      </c>
      <c r="B93" s="5" t="s">
        <v>629</v>
      </c>
      <c r="C93" s="3" t="s">
        <v>628</v>
      </c>
      <c r="D93" s="5" t="s">
        <v>629</v>
      </c>
      <c r="E93" s="6" t="s">
        <v>644</v>
      </c>
      <c r="F93" s="6" t="s">
        <v>657</v>
      </c>
      <c r="G93" s="3" t="s">
        <v>553</v>
      </c>
      <c r="H93" s="13">
        <v>10150</v>
      </c>
      <c r="I93" s="13">
        <v>8500</v>
      </c>
      <c r="J93" s="13">
        <v>8500</v>
      </c>
      <c r="K93" s="14">
        <v>17250</v>
      </c>
      <c r="L93" s="15">
        <v>8500</v>
      </c>
    </row>
    <row r="94" spans="1:12" x14ac:dyDescent="0.25">
      <c r="A94" s="3" t="s">
        <v>605</v>
      </c>
      <c r="B94" s="5" t="s">
        <v>629</v>
      </c>
      <c r="C94" s="3" t="s">
        <v>628</v>
      </c>
      <c r="D94" s="5" t="s">
        <v>629</v>
      </c>
      <c r="E94" s="6" t="s">
        <v>715</v>
      </c>
      <c r="F94" s="6" t="s">
        <v>657</v>
      </c>
      <c r="G94" s="3" t="s">
        <v>553</v>
      </c>
      <c r="H94" s="13">
        <v>243389</v>
      </c>
      <c r="I94" s="13">
        <v>200000</v>
      </c>
      <c r="J94" s="13">
        <v>200000</v>
      </c>
      <c r="K94" s="14">
        <v>108064</v>
      </c>
      <c r="L94" s="15">
        <v>0</v>
      </c>
    </row>
    <row r="95" spans="1:12" x14ac:dyDescent="0.25">
      <c r="A95" s="3" t="s">
        <v>605</v>
      </c>
      <c r="B95" s="5" t="s">
        <v>642</v>
      </c>
      <c r="C95" s="3" t="s">
        <v>628</v>
      </c>
      <c r="D95" s="5" t="s">
        <v>629</v>
      </c>
      <c r="E95" s="6" t="s">
        <v>639</v>
      </c>
      <c r="F95" s="6" t="s">
        <v>655</v>
      </c>
      <c r="G95" s="3" t="s">
        <v>553</v>
      </c>
      <c r="H95" s="13">
        <v>1504069</v>
      </c>
      <c r="I95" s="13">
        <v>1870841</v>
      </c>
      <c r="J95" s="13">
        <v>1870841</v>
      </c>
      <c r="K95" s="14">
        <v>1200000</v>
      </c>
      <c r="L95" s="15">
        <v>1236000</v>
      </c>
    </row>
    <row r="96" spans="1:12" x14ac:dyDescent="0.25">
      <c r="A96" s="3" t="s">
        <v>605</v>
      </c>
      <c r="B96" s="5" t="s">
        <v>642</v>
      </c>
      <c r="C96" s="3" t="s">
        <v>628</v>
      </c>
      <c r="D96" s="5" t="s">
        <v>629</v>
      </c>
      <c r="E96" s="6" t="s">
        <v>729</v>
      </c>
      <c r="F96" s="6" t="s">
        <v>655</v>
      </c>
      <c r="G96" s="3" t="s">
        <v>553</v>
      </c>
      <c r="H96" s="13">
        <v>1404</v>
      </c>
      <c r="I96" s="13">
        <v>0</v>
      </c>
      <c r="J96" s="13">
        <v>0</v>
      </c>
      <c r="K96" s="14">
        <v>0</v>
      </c>
      <c r="L96" s="15">
        <v>0</v>
      </c>
    </row>
    <row r="97" spans="1:12" x14ac:dyDescent="0.25">
      <c r="A97" s="3" t="s">
        <v>605</v>
      </c>
      <c r="B97" s="5" t="s">
        <v>629</v>
      </c>
      <c r="C97" s="3" t="s">
        <v>628</v>
      </c>
      <c r="D97" s="5" t="s">
        <v>629</v>
      </c>
      <c r="E97" s="6" t="s">
        <v>646</v>
      </c>
      <c r="F97" s="6" t="s">
        <v>655</v>
      </c>
      <c r="G97" s="3" t="s">
        <v>553</v>
      </c>
      <c r="H97" s="13">
        <v>505</v>
      </c>
      <c r="I97" s="13">
        <v>320</v>
      </c>
      <c r="J97" s="13">
        <v>320</v>
      </c>
      <c r="K97" s="14">
        <v>350</v>
      </c>
      <c r="L97" s="15">
        <v>330</v>
      </c>
    </row>
    <row r="98" spans="1:12" x14ac:dyDescent="0.25">
      <c r="A98" s="3" t="s">
        <v>605</v>
      </c>
      <c r="B98" s="5" t="s">
        <v>642</v>
      </c>
      <c r="C98" s="3" t="s">
        <v>628</v>
      </c>
      <c r="D98" s="5" t="s">
        <v>629</v>
      </c>
      <c r="E98" s="6" t="s">
        <v>640</v>
      </c>
      <c r="F98" s="6" t="s">
        <v>655</v>
      </c>
      <c r="G98" s="3" t="s">
        <v>553</v>
      </c>
      <c r="H98" s="13">
        <v>1730193</v>
      </c>
      <c r="I98" s="13">
        <v>1934840</v>
      </c>
      <c r="J98" s="13">
        <v>1934840</v>
      </c>
      <c r="K98" s="14">
        <v>1934840</v>
      </c>
      <c r="L98" s="15">
        <v>1992885</v>
      </c>
    </row>
    <row r="99" spans="1:12" x14ac:dyDescent="0.25">
      <c r="A99" s="3" t="s">
        <v>605</v>
      </c>
      <c r="B99" s="5" t="s">
        <v>642</v>
      </c>
      <c r="C99" s="3" t="s">
        <v>628</v>
      </c>
      <c r="D99" s="5" t="s">
        <v>629</v>
      </c>
      <c r="E99" s="6" t="s">
        <v>641</v>
      </c>
      <c r="F99" s="6" t="s">
        <v>656</v>
      </c>
      <c r="G99" s="3" t="s">
        <v>553</v>
      </c>
      <c r="H99" s="13">
        <v>13100</v>
      </c>
      <c r="I99" s="13">
        <v>10532</v>
      </c>
      <c r="J99" s="13">
        <v>10532</v>
      </c>
      <c r="K99" s="14">
        <v>20000</v>
      </c>
      <c r="L99" s="15">
        <v>15000</v>
      </c>
    </row>
    <row r="100" spans="1:12" x14ac:dyDescent="0.25">
      <c r="A100" s="3" t="s">
        <v>605</v>
      </c>
      <c r="B100" s="5" t="s">
        <v>629</v>
      </c>
      <c r="C100" s="3" t="s">
        <v>628</v>
      </c>
      <c r="D100" s="5" t="s">
        <v>629</v>
      </c>
      <c r="E100" s="6" t="s">
        <v>723</v>
      </c>
      <c r="F100" s="6" t="s">
        <v>725</v>
      </c>
      <c r="G100" s="3" t="s">
        <v>553</v>
      </c>
      <c r="H100" s="13">
        <v>15557</v>
      </c>
      <c r="I100" s="13">
        <v>0</v>
      </c>
      <c r="J100" s="13">
        <v>0</v>
      </c>
      <c r="K100" s="14">
        <v>0</v>
      </c>
      <c r="L100" s="15">
        <v>0</v>
      </c>
    </row>
    <row r="101" spans="1:12" x14ac:dyDescent="0.25">
      <c r="A101" s="3" t="s">
        <v>605</v>
      </c>
      <c r="B101" s="5" t="s">
        <v>629</v>
      </c>
      <c r="C101" s="3" t="s">
        <v>628</v>
      </c>
      <c r="D101" s="5" t="s">
        <v>629</v>
      </c>
      <c r="E101" s="6" t="s">
        <v>721</v>
      </c>
      <c r="F101" s="6" t="s">
        <v>726</v>
      </c>
      <c r="G101" s="3" t="s">
        <v>553</v>
      </c>
      <c r="H101" s="13">
        <v>5526</v>
      </c>
      <c r="I101" s="13">
        <v>0</v>
      </c>
      <c r="J101" s="13">
        <v>0</v>
      </c>
      <c r="K101" s="14">
        <v>15483</v>
      </c>
      <c r="L101" s="15">
        <v>0</v>
      </c>
    </row>
    <row r="102" spans="1:12" ht="30" x14ac:dyDescent="0.25">
      <c r="A102" s="3" t="s">
        <v>605</v>
      </c>
      <c r="B102" s="5" t="s">
        <v>629</v>
      </c>
      <c r="C102" s="3" t="s">
        <v>628</v>
      </c>
      <c r="D102" s="5" t="s">
        <v>629</v>
      </c>
      <c r="E102" s="6" t="s">
        <v>647</v>
      </c>
      <c r="F102" s="6" t="s">
        <v>659</v>
      </c>
      <c r="G102" s="3" t="s">
        <v>553</v>
      </c>
      <c r="H102" s="13">
        <v>121000</v>
      </c>
      <c r="I102" s="13">
        <v>96000</v>
      </c>
      <c r="J102" s="13">
        <v>96000</v>
      </c>
      <c r="K102" s="14">
        <v>96000</v>
      </c>
      <c r="L102" s="15">
        <v>98880</v>
      </c>
    </row>
    <row r="103" spans="1:12" x14ac:dyDescent="0.25">
      <c r="A103" s="3" t="s">
        <v>605</v>
      </c>
      <c r="B103" s="5" t="s">
        <v>629</v>
      </c>
      <c r="C103" s="3" t="s">
        <v>628</v>
      </c>
      <c r="D103" s="5" t="s">
        <v>629</v>
      </c>
      <c r="E103" s="6" t="s">
        <v>648</v>
      </c>
      <c r="F103" s="6" t="s">
        <v>654</v>
      </c>
      <c r="G103" s="3" t="s">
        <v>553</v>
      </c>
      <c r="H103" s="13">
        <v>3529</v>
      </c>
      <c r="I103" s="13">
        <v>2500</v>
      </c>
      <c r="J103" s="13">
        <v>2500</v>
      </c>
      <c r="K103" s="14">
        <v>10426</v>
      </c>
      <c r="L103" s="15">
        <v>2500</v>
      </c>
    </row>
    <row r="104" spans="1:12" x14ac:dyDescent="0.25">
      <c r="A104" s="3" t="s">
        <v>605</v>
      </c>
      <c r="B104" s="5" t="s">
        <v>629</v>
      </c>
      <c r="C104" s="3" t="s">
        <v>628</v>
      </c>
      <c r="D104" s="5" t="s">
        <v>629</v>
      </c>
      <c r="E104" s="6" t="s">
        <v>649</v>
      </c>
      <c r="F104" s="6" t="s">
        <v>654</v>
      </c>
      <c r="G104" s="3" t="s">
        <v>553</v>
      </c>
      <c r="H104" s="13">
        <v>150661</v>
      </c>
      <c r="I104" s="13">
        <v>30000</v>
      </c>
      <c r="J104" s="13">
        <v>30000</v>
      </c>
      <c r="K104" s="14">
        <v>1315176</v>
      </c>
      <c r="L104" s="15">
        <v>250000</v>
      </c>
    </row>
    <row r="105" spans="1:12" x14ac:dyDescent="0.25">
      <c r="A105" s="3" t="s">
        <v>605</v>
      </c>
      <c r="B105" s="5" t="s">
        <v>638</v>
      </c>
      <c r="C105" s="3" t="s">
        <v>628</v>
      </c>
      <c r="D105" s="5" t="s">
        <v>638</v>
      </c>
      <c r="E105" s="6" t="s">
        <v>637</v>
      </c>
      <c r="F105" s="6" t="s">
        <v>654</v>
      </c>
      <c r="G105" s="3" t="s">
        <v>553</v>
      </c>
      <c r="H105" s="13">
        <v>56136</v>
      </c>
      <c r="I105" s="13">
        <v>0</v>
      </c>
      <c r="J105" s="13">
        <v>0</v>
      </c>
      <c r="K105" s="14">
        <v>63000</v>
      </c>
      <c r="L105" s="15">
        <v>40000</v>
      </c>
    </row>
    <row r="106" spans="1:12" x14ac:dyDescent="0.25">
      <c r="A106" s="3" t="s">
        <v>605</v>
      </c>
      <c r="B106" s="5" t="s">
        <v>629</v>
      </c>
      <c r="C106" s="3" t="s">
        <v>628</v>
      </c>
      <c r="D106" s="5" t="s">
        <v>629</v>
      </c>
      <c r="E106" s="6" t="s">
        <v>722</v>
      </c>
      <c r="F106" s="6" t="s">
        <v>654</v>
      </c>
      <c r="G106" s="3" t="s">
        <v>553</v>
      </c>
      <c r="H106" s="13">
        <v>-23222</v>
      </c>
      <c r="I106" s="13">
        <v>0</v>
      </c>
      <c r="J106" s="13">
        <v>0</v>
      </c>
      <c r="K106" s="14">
        <v>-4567</v>
      </c>
      <c r="L106" s="15">
        <v>0</v>
      </c>
    </row>
    <row r="107" spans="1:12" x14ac:dyDescent="0.25">
      <c r="A107" s="3" t="s">
        <v>605</v>
      </c>
      <c r="B107" s="3" t="s">
        <v>708</v>
      </c>
      <c r="C107" s="3" t="s">
        <v>707</v>
      </c>
      <c r="D107" s="3" t="s">
        <v>706</v>
      </c>
      <c r="E107" s="6" t="s">
        <v>703</v>
      </c>
      <c r="F107" s="6" t="s">
        <v>660</v>
      </c>
      <c r="G107" s="3" t="s">
        <v>553</v>
      </c>
      <c r="H107" s="22">
        <v>-2237</v>
      </c>
      <c r="I107" s="13">
        <v>0</v>
      </c>
      <c r="J107" s="13">
        <v>0</v>
      </c>
      <c r="K107" s="14">
        <v>0</v>
      </c>
      <c r="L107" s="13">
        <v>0</v>
      </c>
    </row>
    <row r="108" spans="1:12" x14ac:dyDescent="0.25">
      <c r="A108" s="3" t="s">
        <v>605</v>
      </c>
      <c r="B108" s="3" t="s">
        <v>708</v>
      </c>
      <c r="C108" s="3" t="s">
        <v>707</v>
      </c>
      <c r="D108" s="3" t="s">
        <v>706</v>
      </c>
      <c r="E108" s="6" t="s">
        <v>704</v>
      </c>
      <c r="F108" s="6" t="s">
        <v>661</v>
      </c>
      <c r="G108" s="3" t="s">
        <v>553</v>
      </c>
      <c r="H108" s="22">
        <v>2576638</v>
      </c>
      <c r="I108" s="13">
        <v>4277148</v>
      </c>
      <c r="J108" s="13">
        <v>4277148</v>
      </c>
      <c r="K108" s="14">
        <v>3060801</v>
      </c>
      <c r="L108" s="13">
        <v>4758948</v>
      </c>
    </row>
    <row r="109" spans="1:12" x14ac:dyDescent="0.25">
      <c r="A109" s="3" t="s">
        <v>605</v>
      </c>
      <c r="B109" s="3" t="s">
        <v>561</v>
      </c>
      <c r="C109" s="3" t="s">
        <v>632</v>
      </c>
      <c r="D109" s="3" t="s">
        <v>632</v>
      </c>
      <c r="E109" s="6" t="s">
        <v>699</v>
      </c>
      <c r="F109" s="6" t="s">
        <v>705</v>
      </c>
      <c r="G109" s="3" t="s">
        <v>553</v>
      </c>
      <c r="H109" s="13">
        <v>55306</v>
      </c>
      <c r="I109" s="13">
        <v>0</v>
      </c>
      <c r="J109" s="13">
        <v>0</v>
      </c>
      <c r="K109" s="14">
        <v>0</v>
      </c>
      <c r="L109" s="13">
        <v>0</v>
      </c>
    </row>
    <row r="110" spans="1:12" x14ac:dyDescent="0.25">
      <c r="A110" s="3" t="s">
        <v>605</v>
      </c>
      <c r="B110" s="3" t="s">
        <v>561</v>
      </c>
      <c r="C110" s="3" t="s">
        <v>632</v>
      </c>
      <c r="D110" s="3" t="s">
        <v>632</v>
      </c>
      <c r="E110" s="6" t="s">
        <v>700</v>
      </c>
      <c r="F110" s="6" t="s">
        <v>705</v>
      </c>
      <c r="G110" s="3" t="s">
        <v>553</v>
      </c>
      <c r="H110" s="13">
        <v>0</v>
      </c>
      <c r="I110" s="13">
        <v>0</v>
      </c>
      <c r="J110" s="13">
        <v>0</v>
      </c>
      <c r="K110" s="14">
        <v>0</v>
      </c>
      <c r="L110" s="13">
        <v>0</v>
      </c>
    </row>
    <row r="111" spans="1:12" x14ac:dyDescent="0.25">
      <c r="A111" s="3" t="s">
        <v>605</v>
      </c>
      <c r="B111" s="3" t="s">
        <v>562</v>
      </c>
      <c r="C111" s="3" t="s">
        <v>633</v>
      </c>
      <c r="D111" s="3" t="s">
        <v>634</v>
      </c>
      <c r="E111" s="16" t="s">
        <v>37</v>
      </c>
      <c r="F111" s="16" t="s">
        <v>563</v>
      </c>
      <c r="G111" s="3" t="s">
        <v>553</v>
      </c>
      <c r="H111" s="13">
        <v>1713197.56</v>
      </c>
      <c r="I111" s="13">
        <v>2225460</v>
      </c>
      <c r="J111" s="13">
        <v>2225460</v>
      </c>
      <c r="K111" s="14">
        <v>2000000</v>
      </c>
      <c r="L111" s="14">
        <v>2268833</v>
      </c>
    </row>
    <row r="112" spans="1:12" x14ac:dyDescent="0.25">
      <c r="A112" s="3" t="s">
        <v>605</v>
      </c>
      <c r="B112" s="3" t="s">
        <v>562</v>
      </c>
      <c r="C112" s="3" t="s">
        <v>633</v>
      </c>
      <c r="D112" s="3" t="s">
        <v>634</v>
      </c>
      <c r="E112" s="16" t="s">
        <v>38</v>
      </c>
      <c r="F112" s="16" t="s">
        <v>563</v>
      </c>
      <c r="G112" s="3" t="s">
        <v>553</v>
      </c>
      <c r="H112" s="13">
        <v>20251.25</v>
      </c>
      <c r="I112" s="13">
        <v>13289</v>
      </c>
      <c r="J112" s="13">
        <v>13289</v>
      </c>
      <c r="K112" s="14">
        <v>23000</v>
      </c>
      <c r="L112" s="14">
        <v>21000</v>
      </c>
    </row>
    <row r="113" spans="1:12" x14ac:dyDescent="0.25">
      <c r="A113" s="3" t="s">
        <v>605</v>
      </c>
      <c r="B113" s="3" t="s">
        <v>562</v>
      </c>
      <c r="C113" s="3" t="s">
        <v>633</v>
      </c>
      <c r="D113" s="3" t="s">
        <v>634</v>
      </c>
      <c r="E113" s="16" t="s">
        <v>39</v>
      </c>
      <c r="F113" s="16" t="s">
        <v>563</v>
      </c>
      <c r="G113" s="3" t="s">
        <v>553</v>
      </c>
      <c r="H113" s="13">
        <v>238.03</v>
      </c>
      <c r="I113" s="13">
        <v>0</v>
      </c>
      <c r="J113" s="13">
        <v>0</v>
      </c>
      <c r="K113" s="14">
        <v>165.95</v>
      </c>
      <c r="L113" s="14">
        <v>0</v>
      </c>
    </row>
    <row r="114" spans="1:12" x14ac:dyDescent="0.25">
      <c r="A114" s="3" t="s">
        <v>605</v>
      </c>
      <c r="B114" s="3" t="s">
        <v>562</v>
      </c>
      <c r="C114" s="3" t="s">
        <v>633</v>
      </c>
      <c r="D114" s="3" t="s">
        <v>634</v>
      </c>
      <c r="E114" s="16" t="s">
        <v>40</v>
      </c>
      <c r="F114" s="16" t="s">
        <v>563</v>
      </c>
      <c r="G114" s="3" t="s">
        <v>553</v>
      </c>
      <c r="H114" s="13">
        <v>104087.24</v>
      </c>
      <c r="I114" s="13">
        <v>132931</v>
      </c>
      <c r="J114" s="13">
        <v>132931</v>
      </c>
      <c r="K114" s="14">
        <v>125436</v>
      </c>
      <c r="L114" s="14">
        <v>140073.3018976</v>
      </c>
    </row>
    <row r="115" spans="1:12" x14ac:dyDescent="0.25">
      <c r="A115" s="3" t="s">
        <v>605</v>
      </c>
      <c r="B115" s="3" t="s">
        <v>562</v>
      </c>
      <c r="C115" s="3" t="s">
        <v>633</v>
      </c>
      <c r="D115" s="3" t="s">
        <v>634</v>
      </c>
      <c r="E115" s="16" t="s">
        <v>41</v>
      </c>
      <c r="F115" s="16" t="s">
        <v>563</v>
      </c>
      <c r="G115" s="3" t="s">
        <v>553</v>
      </c>
      <c r="H115" s="13">
        <v>24508.560000000001</v>
      </c>
      <c r="I115" s="13">
        <v>32544</v>
      </c>
      <c r="J115" s="13">
        <v>32544</v>
      </c>
      <c r="K115" s="14">
        <v>29336</v>
      </c>
      <c r="L115" s="14">
        <v>32502.609999999997</v>
      </c>
    </row>
    <row r="116" spans="1:12" x14ac:dyDescent="0.25">
      <c r="A116" s="3" t="s">
        <v>605</v>
      </c>
      <c r="B116" s="3" t="s">
        <v>562</v>
      </c>
      <c r="C116" s="3" t="s">
        <v>633</v>
      </c>
      <c r="D116" s="3" t="s">
        <v>634</v>
      </c>
      <c r="E116" s="16" t="s">
        <v>42</v>
      </c>
      <c r="F116" s="16" t="s">
        <v>563</v>
      </c>
      <c r="G116" s="3" t="s">
        <v>553</v>
      </c>
      <c r="H116" s="13">
        <v>364.22</v>
      </c>
      <c r="I116" s="13">
        <v>6552</v>
      </c>
      <c r="J116" s="13">
        <v>6552</v>
      </c>
      <c r="K116" s="14">
        <v>1500</v>
      </c>
      <c r="L116" s="14">
        <v>247.50000000000009</v>
      </c>
    </row>
    <row r="117" spans="1:12" x14ac:dyDescent="0.25">
      <c r="A117" s="3" t="s">
        <v>605</v>
      </c>
      <c r="B117" s="3" t="s">
        <v>562</v>
      </c>
      <c r="C117" s="3" t="s">
        <v>633</v>
      </c>
      <c r="D117" s="3" t="s">
        <v>634</v>
      </c>
      <c r="E117" s="16" t="s">
        <v>43</v>
      </c>
      <c r="F117" s="16" t="s">
        <v>563</v>
      </c>
      <c r="G117" s="3" t="s">
        <v>553</v>
      </c>
      <c r="H117" s="13">
        <v>22661.96</v>
      </c>
      <c r="I117" s="13">
        <v>65177</v>
      </c>
      <c r="J117" s="13">
        <v>65177</v>
      </c>
      <c r="K117" s="14">
        <v>65177</v>
      </c>
      <c r="L117" s="14">
        <v>44338</v>
      </c>
    </row>
    <row r="118" spans="1:12" x14ac:dyDescent="0.25">
      <c r="A118" s="3" t="s">
        <v>605</v>
      </c>
      <c r="B118" s="3" t="s">
        <v>562</v>
      </c>
      <c r="C118" s="3" t="s">
        <v>633</v>
      </c>
      <c r="D118" s="3" t="s">
        <v>634</v>
      </c>
      <c r="E118" s="16" t="s">
        <v>44</v>
      </c>
      <c r="F118" s="16" t="s">
        <v>564</v>
      </c>
      <c r="G118" s="3" t="s">
        <v>553</v>
      </c>
      <c r="H118" s="13">
        <v>7212.66</v>
      </c>
      <c r="I118" s="13">
        <v>0</v>
      </c>
      <c r="J118" s="13">
        <v>0</v>
      </c>
      <c r="K118" s="14">
        <v>6200</v>
      </c>
      <c r="L118" s="14">
        <v>2340.6164562914405</v>
      </c>
    </row>
    <row r="119" spans="1:12" x14ac:dyDescent="0.25">
      <c r="A119" s="3" t="s">
        <v>605</v>
      </c>
      <c r="B119" s="3" t="s">
        <v>562</v>
      </c>
      <c r="C119" s="3" t="s">
        <v>633</v>
      </c>
      <c r="D119" s="3" t="s">
        <v>634</v>
      </c>
      <c r="E119" s="16" t="s">
        <v>45</v>
      </c>
      <c r="F119" s="16" t="s">
        <v>564</v>
      </c>
      <c r="G119" s="3" t="s">
        <v>553</v>
      </c>
      <c r="H119" s="13">
        <v>177627.5</v>
      </c>
      <c r="I119" s="13">
        <v>224443</v>
      </c>
      <c r="J119" s="13">
        <v>224443</v>
      </c>
      <c r="K119" s="14">
        <v>224443</v>
      </c>
      <c r="L119" s="14">
        <v>224155.98548000003</v>
      </c>
    </row>
    <row r="120" spans="1:12" x14ac:dyDescent="0.25">
      <c r="A120" s="3" t="s">
        <v>605</v>
      </c>
      <c r="B120" s="3" t="s">
        <v>562</v>
      </c>
      <c r="C120" s="3" t="s">
        <v>633</v>
      </c>
      <c r="D120" s="3" t="s">
        <v>634</v>
      </c>
      <c r="E120" s="16" t="s">
        <v>46</v>
      </c>
      <c r="F120" s="16" t="s">
        <v>564</v>
      </c>
      <c r="G120" s="3" t="s">
        <v>553</v>
      </c>
      <c r="H120" s="13">
        <v>230434.72</v>
      </c>
      <c r="I120" s="13">
        <v>17484</v>
      </c>
      <c r="J120" s="13">
        <v>17484</v>
      </c>
      <c r="K120" s="14">
        <v>17484</v>
      </c>
      <c r="L120" s="14">
        <v>16699.620918260003</v>
      </c>
    </row>
    <row r="121" spans="1:12" x14ac:dyDescent="0.25">
      <c r="A121" s="3" t="s">
        <v>605</v>
      </c>
      <c r="B121" s="3" t="s">
        <v>562</v>
      </c>
      <c r="C121" s="3" t="s">
        <v>633</v>
      </c>
      <c r="D121" s="3" t="s">
        <v>634</v>
      </c>
      <c r="E121" s="16" t="s">
        <v>47</v>
      </c>
      <c r="F121" s="16" t="s">
        <v>564</v>
      </c>
      <c r="G121" s="3" t="s">
        <v>553</v>
      </c>
      <c r="H121" s="13">
        <v>171612.05</v>
      </c>
      <c r="I121" s="13">
        <v>237922</v>
      </c>
      <c r="J121" s="13">
        <v>237922</v>
      </c>
      <c r="K121" s="14">
        <v>237922</v>
      </c>
      <c r="L121" s="14">
        <v>204758</v>
      </c>
    </row>
    <row r="122" spans="1:12" x14ac:dyDescent="0.25">
      <c r="A122" s="3" t="s">
        <v>605</v>
      </c>
      <c r="B122" s="3" t="s">
        <v>562</v>
      </c>
      <c r="C122" s="3" t="s">
        <v>633</v>
      </c>
      <c r="D122" s="3" t="s">
        <v>634</v>
      </c>
      <c r="E122" s="16" t="s">
        <v>48</v>
      </c>
      <c r="F122" s="16" t="s">
        <v>564</v>
      </c>
      <c r="G122" s="3" t="s">
        <v>553</v>
      </c>
      <c r="H122" s="13">
        <v>14782.42</v>
      </c>
      <c r="I122" s="13">
        <v>18392</v>
      </c>
      <c r="J122" s="13">
        <v>18392</v>
      </c>
      <c r="K122" s="14">
        <v>18392</v>
      </c>
      <c r="L122" s="14">
        <v>16567</v>
      </c>
    </row>
    <row r="123" spans="1:12" x14ac:dyDescent="0.25">
      <c r="A123" s="3" t="s">
        <v>605</v>
      </c>
      <c r="B123" s="3" t="s">
        <v>562</v>
      </c>
      <c r="C123" s="3" t="s">
        <v>633</v>
      </c>
      <c r="D123" s="3" t="s">
        <v>634</v>
      </c>
      <c r="E123" s="16" t="s">
        <v>49</v>
      </c>
      <c r="F123" s="16" t="s">
        <v>564</v>
      </c>
      <c r="G123" s="3" t="s">
        <v>553</v>
      </c>
      <c r="H123" s="13">
        <v>34921.040000000001</v>
      </c>
      <c r="I123" s="13">
        <v>38527</v>
      </c>
      <c r="J123" s="13">
        <v>38527</v>
      </c>
      <c r="K123" s="14">
        <v>38527</v>
      </c>
      <c r="L123" s="14">
        <v>37403</v>
      </c>
    </row>
    <row r="124" spans="1:12" x14ac:dyDescent="0.25">
      <c r="A124" s="3" t="s">
        <v>605</v>
      </c>
      <c r="B124" s="3" t="s">
        <v>562</v>
      </c>
      <c r="C124" s="3" t="s">
        <v>633</v>
      </c>
      <c r="D124" s="3" t="s">
        <v>634</v>
      </c>
      <c r="E124" s="16" t="s">
        <v>50</v>
      </c>
      <c r="F124" s="16" t="s">
        <v>564</v>
      </c>
      <c r="G124" s="3" t="s">
        <v>553</v>
      </c>
      <c r="H124" s="13">
        <v>557.97</v>
      </c>
      <c r="I124" s="13">
        <v>706</v>
      </c>
      <c r="J124" s="13">
        <v>706</v>
      </c>
      <c r="K124" s="14">
        <v>706</v>
      </c>
      <c r="L124" s="14">
        <v>680</v>
      </c>
    </row>
    <row r="125" spans="1:12" x14ac:dyDescent="0.25">
      <c r="A125" s="3" t="s">
        <v>605</v>
      </c>
      <c r="B125" s="3" t="s">
        <v>562</v>
      </c>
      <c r="C125" s="3" t="s">
        <v>633</v>
      </c>
      <c r="D125" s="3" t="s">
        <v>634</v>
      </c>
      <c r="E125" s="16" t="s">
        <v>51</v>
      </c>
      <c r="F125" s="16" t="s">
        <v>564</v>
      </c>
      <c r="G125" s="3" t="s">
        <v>553</v>
      </c>
      <c r="H125" s="13">
        <v>5461.03</v>
      </c>
      <c r="I125" s="13">
        <v>8450</v>
      </c>
      <c r="J125" s="13">
        <v>8450</v>
      </c>
      <c r="K125" s="14">
        <v>8450</v>
      </c>
      <c r="L125" s="14">
        <v>7979</v>
      </c>
    </row>
    <row r="126" spans="1:12" x14ac:dyDescent="0.25">
      <c r="A126" s="3" t="s">
        <v>605</v>
      </c>
      <c r="B126" s="3" t="s">
        <v>562</v>
      </c>
      <c r="C126" s="3" t="s">
        <v>633</v>
      </c>
      <c r="D126" s="3" t="s">
        <v>634</v>
      </c>
      <c r="E126" s="16" t="s">
        <v>52</v>
      </c>
      <c r="F126" s="16" t="s">
        <v>564</v>
      </c>
      <c r="G126" s="3" t="s">
        <v>553</v>
      </c>
      <c r="H126" s="13">
        <v>1812.13</v>
      </c>
      <c r="I126" s="13">
        <v>3685</v>
      </c>
      <c r="J126" s="13">
        <v>3685</v>
      </c>
      <c r="K126" s="14">
        <v>3685</v>
      </c>
      <c r="L126" s="14">
        <v>4217</v>
      </c>
    </row>
    <row r="127" spans="1:12" x14ac:dyDescent="0.25">
      <c r="A127" s="3" t="s">
        <v>605</v>
      </c>
      <c r="B127" s="3" t="s">
        <v>562</v>
      </c>
      <c r="C127" s="3" t="s">
        <v>633</v>
      </c>
      <c r="D127" s="3" t="s">
        <v>634</v>
      </c>
      <c r="E127" s="16" t="s">
        <v>53</v>
      </c>
      <c r="F127" s="16" t="s">
        <v>564</v>
      </c>
      <c r="G127" s="3" t="s">
        <v>553</v>
      </c>
      <c r="H127" s="13">
        <v>113635</v>
      </c>
      <c r="I127" s="13">
        <v>73000</v>
      </c>
      <c r="J127" s="13">
        <v>73000</v>
      </c>
      <c r="K127" s="14">
        <v>99750</v>
      </c>
      <c r="L127" s="14">
        <v>156000</v>
      </c>
    </row>
    <row r="128" spans="1:12" x14ac:dyDescent="0.25">
      <c r="A128" s="3" t="s">
        <v>605</v>
      </c>
      <c r="B128" s="3" t="s">
        <v>562</v>
      </c>
      <c r="C128" s="3" t="s">
        <v>633</v>
      </c>
      <c r="D128" s="3" t="s">
        <v>634</v>
      </c>
      <c r="E128" s="16" t="s">
        <v>54</v>
      </c>
      <c r="F128" s="16" t="s">
        <v>565</v>
      </c>
      <c r="G128" s="3" t="s">
        <v>553</v>
      </c>
      <c r="H128" s="13">
        <v>1700.88</v>
      </c>
      <c r="I128" s="13">
        <v>7870</v>
      </c>
      <c r="J128" s="13">
        <v>7870</v>
      </c>
      <c r="K128" s="14">
        <v>7870</v>
      </c>
      <c r="L128" s="14">
        <v>17840</v>
      </c>
    </row>
    <row r="129" spans="1:12" x14ac:dyDescent="0.25">
      <c r="A129" s="3" t="s">
        <v>605</v>
      </c>
      <c r="B129" s="3" t="s">
        <v>562</v>
      </c>
      <c r="C129" s="3" t="s">
        <v>633</v>
      </c>
      <c r="D129" s="3" t="s">
        <v>634</v>
      </c>
      <c r="E129" s="16" t="s">
        <v>55</v>
      </c>
      <c r="F129" s="16" t="s">
        <v>566</v>
      </c>
      <c r="G129" s="3" t="s">
        <v>553</v>
      </c>
      <c r="H129" s="13">
        <v>3786.99</v>
      </c>
      <c r="I129" s="13">
        <v>5800</v>
      </c>
      <c r="J129" s="13">
        <v>5800</v>
      </c>
      <c r="K129" s="14">
        <v>1500</v>
      </c>
      <c r="L129" s="14">
        <v>4500</v>
      </c>
    </row>
    <row r="130" spans="1:12" x14ac:dyDescent="0.25">
      <c r="A130" s="3" t="s">
        <v>605</v>
      </c>
      <c r="B130" s="3" t="s">
        <v>562</v>
      </c>
      <c r="C130" s="3" t="s">
        <v>633</v>
      </c>
      <c r="D130" s="3" t="s">
        <v>634</v>
      </c>
      <c r="E130" s="16" t="s">
        <v>56</v>
      </c>
      <c r="F130" s="16" t="s">
        <v>566</v>
      </c>
      <c r="G130" s="3" t="s">
        <v>553</v>
      </c>
      <c r="H130" s="13">
        <v>1500.62</v>
      </c>
      <c r="I130" s="13">
        <v>1420</v>
      </c>
      <c r="J130" s="13">
        <v>1420</v>
      </c>
      <c r="K130" s="14">
        <v>2400</v>
      </c>
      <c r="L130" s="14">
        <v>2500</v>
      </c>
    </row>
    <row r="131" spans="1:12" x14ac:dyDescent="0.25">
      <c r="A131" s="3" t="s">
        <v>605</v>
      </c>
      <c r="B131" s="3" t="s">
        <v>562</v>
      </c>
      <c r="C131" s="3" t="s">
        <v>633</v>
      </c>
      <c r="D131" s="3" t="s">
        <v>634</v>
      </c>
      <c r="E131" s="16" t="s">
        <v>57</v>
      </c>
      <c r="F131" s="16" t="s">
        <v>566</v>
      </c>
      <c r="G131" s="3" t="s">
        <v>553</v>
      </c>
      <c r="H131" s="13">
        <v>11766.95</v>
      </c>
      <c r="I131" s="13">
        <v>16750</v>
      </c>
      <c r="J131" s="13">
        <v>16750</v>
      </c>
      <c r="K131" s="14">
        <v>16750</v>
      </c>
      <c r="L131" s="14">
        <v>17870</v>
      </c>
    </row>
    <row r="132" spans="1:12" x14ac:dyDescent="0.25">
      <c r="A132" s="3" t="s">
        <v>605</v>
      </c>
      <c r="B132" s="3" t="s">
        <v>562</v>
      </c>
      <c r="C132" s="3" t="s">
        <v>633</v>
      </c>
      <c r="D132" s="3" t="s">
        <v>634</v>
      </c>
      <c r="E132" s="16" t="s">
        <v>58</v>
      </c>
      <c r="F132" s="16" t="s">
        <v>566</v>
      </c>
      <c r="G132" s="3" t="s">
        <v>553</v>
      </c>
      <c r="H132" s="13">
        <v>4030.69</v>
      </c>
      <c r="I132" s="13">
        <v>4900</v>
      </c>
      <c r="J132" s="13">
        <v>4900</v>
      </c>
      <c r="K132" s="14">
        <v>11700</v>
      </c>
      <c r="L132" s="14">
        <v>13000</v>
      </c>
    </row>
    <row r="133" spans="1:12" x14ac:dyDescent="0.25">
      <c r="A133" s="3" t="s">
        <v>605</v>
      </c>
      <c r="B133" s="3" t="s">
        <v>562</v>
      </c>
      <c r="C133" s="3" t="s">
        <v>633</v>
      </c>
      <c r="D133" s="3" t="s">
        <v>634</v>
      </c>
      <c r="E133" s="16" t="s">
        <v>59</v>
      </c>
      <c r="F133" s="16" t="s">
        <v>566</v>
      </c>
      <c r="G133" s="3" t="s">
        <v>553</v>
      </c>
      <c r="H133" s="13">
        <v>19303.27</v>
      </c>
      <c r="I133" s="13">
        <v>24400</v>
      </c>
      <c r="J133" s="13">
        <v>24400</v>
      </c>
      <c r="K133" s="14">
        <v>20000</v>
      </c>
      <c r="L133" s="14">
        <v>17700</v>
      </c>
    </row>
    <row r="134" spans="1:12" x14ac:dyDescent="0.25">
      <c r="A134" s="3" t="s">
        <v>605</v>
      </c>
      <c r="B134" s="3" t="s">
        <v>562</v>
      </c>
      <c r="C134" s="3" t="s">
        <v>633</v>
      </c>
      <c r="D134" s="3" t="s">
        <v>634</v>
      </c>
      <c r="E134" s="16" t="s">
        <v>60</v>
      </c>
      <c r="F134" s="16" t="s">
        <v>566</v>
      </c>
      <c r="G134" s="3" t="s">
        <v>553</v>
      </c>
      <c r="H134" s="13">
        <v>614.87</v>
      </c>
      <c r="I134" s="13">
        <v>800</v>
      </c>
      <c r="J134" s="13">
        <v>800</v>
      </c>
      <c r="K134" s="14">
        <v>2300</v>
      </c>
      <c r="L134" s="14">
        <v>2500</v>
      </c>
    </row>
    <row r="135" spans="1:12" x14ac:dyDescent="0.25">
      <c r="A135" s="3" t="s">
        <v>605</v>
      </c>
      <c r="B135" s="3" t="s">
        <v>562</v>
      </c>
      <c r="C135" s="3" t="s">
        <v>633</v>
      </c>
      <c r="D135" s="3" t="s">
        <v>634</v>
      </c>
      <c r="E135" s="16" t="s">
        <v>61</v>
      </c>
      <c r="F135" s="16" t="s">
        <v>567</v>
      </c>
      <c r="G135" s="3" t="s">
        <v>553</v>
      </c>
      <c r="H135" s="13">
        <v>16460.43</v>
      </c>
      <c r="I135" s="13">
        <v>26615</v>
      </c>
      <c r="J135" s="13">
        <v>26615</v>
      </c>
      <c r="K135" s="14">
        <v>27583.78</v>
      </c>
      <c r="L135" s="14">
        <v>49186</v>
      </c>
    </row>
    <row r="136" spans="1:12" x14ac:dyDescent="0.25">
      <c r="A136" s="3" t="s">
        <v>605</v>
      </c>
      <c r="B136" s="3" t="s">
        <v>562</v>
      </c>
      <c r="C136" s="3" t="s">
        <v>633</v>
      </c>
      <c r="D136" s="3" t="s">
        <v>634</v>
      </c>
      <c r="E136" s="16" t="s">
        <v>62</v>
      </c>
      <c r="F136" s="16" t="s">
        <v>567</v>
      </c>
      <c r="G136" s="3" t="s">
        <v>553</v>
      </c>
      <c r="H136" s="13">
        <v>204.95</v>
      </c>
      <c r="I136" s="13">
        <v>150</v>
      </c>
      <c r="J136" s="13">
        <v>150</v>
      </c>
      <c r="K136" s="14">
        <v>150</v>
      </c>
      <c r="L136" s="14">
        <v>500</v>
      </c>
    </row>
    <row r="137" spans="1:12" x14ac:dyDescent="0.25">
      <c r="A137" s="3" t="s">
        <v>605</v>
      </c>
      <c r="B137" s="3" t="s">
        <v>562</v>
      </c>
      <c r="C137" s="3" t="s">
        <v>633</v>
      </c>
      <c r="D137" s="3" t="s">
        <v>634</v>
      </c>
      <c r="E137" s="16" t="s">
        <v>63</v>
      </c>
      <c r="F137" s="16" t="s">
        <v>567</v>
      </c>
      <c r="G137" s="3" t="s">
        <v>553</v>
      </c>
      <c r="H137" s="13">
        <v>2411.5</v>
      </c>
      <c r="I137" s="13">
        <v>1946</v>
      </c>
      <c r="J137" s="13">
        <v>2796</v>
      </c>
      <c r="K137" s="14">
        <v>2796</v>
      </c>
      <c r="L137" s="14">
        <v>8283</v>
      </c>
    </row>
    <row r="138" spans="1:12" x14ac:dyDescent="0.25">
      <c r="A138" s="3" t="s">
        <v>605</v>
      </c>
      <c r="B138" s="3" t="s">
        <v>562</v>
      </c>
      <c r="C138" s="3" t="s">
        <v>633</v>
      </c>
      <c r="D138" s="3" t="s">
        <v>634</v>
      </c>
      <c r="E138" s="16" t="s">
        <v>64</v>
      </c>
      <c r="F138" s="16" t="s">
        <v>567</v>
      </c>
      <c r="G138" s="3" t="s">
        <v>553</v>
      </c>
      <c r="H138" s="13">
        <v>7068.94</v>
      </c>
      <c r="I138" s="13">
        <v>22724</v>
      </c>
      <c r="J138" s="13">
        <v>26374</v>
      </c>
      <c r="K138" s="14">
        <v>26374</v>
      </c>
      <c r="L138" s="14">
        <v>19605</v>
      </c>
    </row>
    <row r="139" spans="1:12" x14ac:dyDescent="0.25">
      <c r="A139" s="3" t="s">
        <v>605</v>
      </c>
      <c r="B139" s="3" t="s">
        <v>562</v>
      </c>
      <c r="C139" s="3" t="s">
        <v>633</v>
      </c>
      <c r="D139" s="3" t="s">
        <v>634</v>
      </c>
      <c r="E139" s="16" t="s">
        <v>65</v>
      </c>
      <c r="F139" s="16" t="s">
        <v>567</v>
      </c>
      <c r="G139" s="3" t="s">
        <v>553</v>
      </c>
      <c r="H139" s="13">
        <v>1114.8699999999999</v>
      </c>
      <c r="I139" s="13">
        <v>500</v>
      </c>
      <c r="J139" s="13">
        <v>2850</v>
      </c>
      <c r="K139" s="14">
        <v>2850</v>
      </c>
    </row>
    <row r="140" spans="1:12" x14ac:dyDescent="0.25">
      <c r="A140" s="3" t="s">
        <v>605</v>
      </c>
      <c r="B140" s="3" t="s">
        <v>569</v>
      </c>
      <c r="C140" s="3" t="s">
        <v>633</v>
      </c>
      <c r="D140" s="3" t="s">
        <v>634</v>
      </c>
      <c r="E140" s="16" t="s">
        <v>65</v>
      </c>
      <c r="F140" s="16" t="s">
        <v>567</v>
      </c>
      <c r="G140" s="3" t="s">
        <v>553</v>
      </c>
      <c r="L140" s="14">
        <v>5090</v>
      </c>
    </row>
    <row r="141" spans="1:12" x14ac:dyDescent="0.25">
      <c r="A141" s="3" t="s">
        <v>605</v>
      </c>
      <c r="B141" s="3" t="s">
        <v>562</v>
      </c>
      <c r="C141" s="3" t="s">
        <v>633</v>
      </c>
      <c r="D141" s="3" t="s">
        <v>634</v>
      </c>
      <c r="E141" s="16" t="s">
        <v>66</v>
      </c>
      <c r="F141" s="16" t="s">
        <v>567</v>
      </c>
      <c r="G141" s="3" t="s">
        <v>553</v>
      </c>
      <c r="H141" s="13">
        <v>480.17</v>
      </c>
      <c r="I141" s="13">
        <v>1100</v>
      </c>
      <c r="J141" s="13">
        <v>1750</v>
      </c>
      <c r="K141" s="14">
        <v>1750</v>
      </c>
      <c r="L141" s="14">
        <v>676</v>
      </c>
    </row>
    <row r="142" spans="1:12" x14ac:dyDescent="0.25">
      <c r="A142" s="3" t="s">
        <v>605</v>
      </c>
      <c r="B142" s="3" t="s">
        <v>562</v>
      </c>
      <c r="C142" s="3" t="s">
        <v>633</v>
      </c>
      <c r="D142" s="3" t="s">
        <v>634</v>
      </c>
      <c r="E142" s="16" t="s">
        <v>67</v>
      </c>
      <c r="F142" s="16" t="s">
        <v>570</v>
      </c>
      <c r="G142" s="3" t="s">
        <v>553</v>
      </c>
      <c r="H142" s="13">
        <v>0</v>
      </c>
      <c r="I142" s="13">
        <v>49</v>
      </c>
      <c r="J142" s="13">
        <v>49</v>
      </c>
      <c r="K142" s="14">
        <v>0</v>
      </c>
      <c r="L142" s="14">
        <v>0</v>
      </c>
    </row>
    <row r="143" spans="1:12" x14ac:dyDescent="0.25">
      <c r="A143" s="3" t="s">
        <v>605</v>
      </c>
      <c r="B143" s="3" t="s">
        <v>562</v>
      </c>
      <c r="C143" s="3" t="s">
        <v>633</v>
      </c>
      <c r="D143" s="3" t="s">
        <v>634</v>
      </c>
      <c r="E143" s="16" t="s">
        <v>68</v>
      </c>
      <c r="F143" s="16" t="s">
        <v>570</v>
      </c>
      <c r="G143" s="3" t="s">
        <v>553</v>
      </c>
      <c r="H143" s="13">
        <v>138970.85</v>
      </c>
      <c r="I143" s="13">
        <v>787284</v>
      </c>
      <c r="J143" s="13">
        <v>787284</v>
      </c>
      <c r="K143" s="14">
        <v>566867.64</v>
      </c>
      <c r="L143" s="14">
        <v>694824</v>
      </c>
    </row>
    <row r="144" spans="1:12" x14ac:dyDescent="0.25">
      <c r="A144" s="3" t="s">
        <v>605</v>
      </c>
      <c r="B144" s="3" t="s">
        <v>562</v>
      </c>
      <c r="C144" s="3" t="s">
        <v>633</v>
      </c>
      <c r="D144" s="3" t="s">
        <v>634</v>
      </c>
      <c r="E144" s="16" t="s">
        <v>69</v>
      </c>
      <c r="F144" s="16" t="s">
        <v>570</v>
      </c>
      <c r="G144" s="3" t="s">
        <v>553</v>
      </c>
      <c r="H144" s="13">
        <v>13563.68</v>
      </c>
      <c r="I144" s="13">
        <v>16393</v>
      </c>
      <c r="J144" s="13">
        <v>16393</v>
      </c>
      <c r="K144" s="14">
        <v>12077</v>
      </c>
      <c r="L144" s="14">
        <v>15245</v>
      </c>
    </row>
    <row r="145" spans="1:12" x14ac:dyDescent="0.25">
      <c r="A145" s="3" t="s">
        <v>605</v>
      </c>
      <c r="B145" s="3" t="s">
        <v>562</v>
      </c>
      <c r="C145" s="3" t="s">
        <v>633</v>
      </c>
      <c r="D145" s="3" t="s">
        <v>634</v>
      </c>
      <c r="E145" s="16" t="s">
        <v>70</v>
      </c>
      <c r="F145" s="16" t="s">
        <v>554</v>
      </c>
      <c r="G145" s="3" t="s">
        <v>553</v>
      </c>
      <c r="H145" s="13">
        <v>9450.49</v>
      </c>
      <c r="I145" s="13">
        <v>10316</v>
      </c>
      <c r="J145" s="13">
        <v>10316</v>
      </c>
      <c r="K145" s="14">
        <v>26000</v>
      </c>
      <c r="L145" s="14">
        <v>2645</v>
      </c>
    </row>
    <row r="146" spans="1:12" x14ac:dyDescent="0.25">
      <c r="A146" s="3" t="s">
        <v>605</v>
      </c>
      <c r="B146" s="3" t="s">
        <v>562</v>
      </c>
      <c r="C146" s="3" t="s">
        <v>633</v>
      </c>
      <c r="D146" s="3" t="s">
        <v>634</v>
      </c>
      <c r="E146" s="16" t="s">
        <v>71</v>
      </c>
      <c r="F146" s="16" t="s">
        <v>554</v>
      </c>
      <c r="G146" s="3" t="s">
        <v>553</v>
      </c>
      <c r="H146" s="13">
        <v>951.52</v>
      </c>
      <c r="I146" s="13">
        <v>900</v>
      </c>
      <c r="J146" s="13">
        <v>900</v>
      </c>
      <c r="K146" s="14">
        <v>3200</v>
      </c>
      <c r="L146" s="14">
        <v>3500</v>
      </c>
    </row>
    <row r="147" spans="1:12" x14ac:dyDescent="0.25">
      <c r="A147" s="3" t="s">
        <v>605</v>
      </c>
      <c r="B147" s="3" t="s">
        <v>562</v>
      </c>
      <c r="C147" s="3" t="s">
        <v>633</v>
      </c>
      <c r="D147" s="3" t="s">
        <v>634</v>
      </c>
      <c r="E147" s="16" t="s">
        <v>72</v>
      </c>
      <c r="F147" s="16" t="s">
        <v>554</v>
      </c>
      <c r="G147" s="3" t="s">
        <v>553</v>
      </c>
      <c r="H147" s="13">
        <v>4385.1099999999997</v>
      </c>
      <c r="I147" s="13">
        <v>4765</v>
      </c>
      <c r="J147" s="13">
        <v>4765</v>
      </c>
      <c r="K147" s="14">
        <v>4765</v>
      </c>
      <c r="L147" s="14">
        <v>5300</v>
      </c>
    </row>
    <row r="148" spans="1:12" x14ac:dyDescent="0.25">
      <c r="A148" s="3" t="s">
        <v>605</v>
      </c>
      <c r="B148" s="3" t="s">
        <v>562</v>
      </c>
      <c r="C148" s="3" t="s">
        <v>633</v>
      </c>
      <c r="D148" s="3" t="s">
        <v>634</v>
      </c>
      <c r="E148" s="16" t="s">
        <v>73</v>
      </c>
      <c r="F148" s="16" t="s">
        <v>554</v>
      </c>
      <c r="G148" s="3" t="s">
        <v>553</v>
      </c>
      <c r="H148" s="13">
        <v>11787.45</v>
      </c>
      <c r="I148" s="13">
        <v>15710</v>
      </c>
      <c r="J148" s="13">
        <v>15710</v>
      </c>
      <c r="K148" s="14">
        <v>12500</v>
      </c>
      <c r="L148" s="14">
        <v>10420</v>
      </c>
    </row>
    <row r="149" spans="1:12" x14ac:dyDescent="0.25">
      <c r="A149" s="3" t="s">
        <v>605</v>
      </c>
      <c r="B149" s="3" t="s">
        <v>562</v>
      </c>
      <c r="C149" s="3" t="s">
        <v>633</v>
      </c>
      <c r="D149" s="3" t="s">
        <v>634</v>
      </c>
      <c r="E149" s="16" t="s">
        <v>74</v>
      </c>
      <c r="F149" s="16" t="s">
        <v>554</v>
      </c>
      <c r="G149" s="3" t="s">
        <v>553</v>
      </c>
      <c r="H149" s="13">
        <v>4062.6</v>
      </c>
      <c r="I149" s="13">
        <v>7416</v>
      </c>
      <c r="J149" s="13">
        <v>7416</v>
      </c>
      <c r="K149" s="14">
        <v>7416</v>
      </c>
      <c r="L149" s="14">
        <v>2172</v>
      </c>
    </row>
    <row r="150" spans="1:12" x14ac:dyDescent="0.25">
      <c r="A150" s="3" t="s">
        <v>605</v>
      </c>
      <c r="B150" s="3" t="s">
        <v>562</v>
      </c>
      <c r="C150" s="3" t="s">
        <v>633</v>
      </c>
      <c r="D150" s="3" t="s">
        <v>634</v>
      </c>
      <c r="E150" s="16" t="s">
        <v>75</v>
      </c>
      <c r="F150" s="16" t="s">
        <v>554</v>
      </c>
      <c r="G150" s="3" t="s">
        <v>553</v>
      </c>
      <c r="H150" s="13">
        <v>3326</v>
      </c>
      <c r="I150" s="13">
        <v>0</v>
      </c>
      <c r="J150" s="13">
        <v>0</v>
      </c>
      <c r="K150" s="14">
        <v>330</v>
      </c>
      <c r="L150" s="14">
        <v>0</v>
      </c>
    </row>
    <row r="151" spans="1:12" x14ac:dyDescent="0.25">
      <c r="A151" s="3" t="s">
        <v>605</v>
      </c>
      <c r="B151" s="3" t="s">
        <v>562</v>
      </c>
      <c r="C151" s="3" t="s">
        <v>633</v>
      </c>
      <c r="D151" s="3" t="s">
        <v>634</v>
      </c>
      <c r="E151" s="16" t="s">
        <v>76</v>
      </c>
      <c r="F151" s="16" t="s">
        <v>554</v>
      </c>
      <c r="G151" s="3" t="s">
        <v>553</v>
      </c>
      <c r="H151" s="13">
        <v>210560.33</v>
      </c>
      <c r="I151" s="13">
        <v>304850</v>
      </c>
      <c r="J151" s="13">
        <v>304850</v>
      </c>
      <c r="K151" s="14">
        <v>304850</v>
      </c>
      <c r="L151" s="14">
        <v>321200</v>
      </c>
    </row>
    <row r="152" spans="1:12" x14ac:dyDescent="0.25">
      <c r="A152" s="3" t="s">
        <v>605</v>
      </c>
      <c r="B152" s="3" t="s">
        <v>562</v>
      </c>
      <c r="C152" s="3" t="s">
        <v>633</v>
      </c>
      <c r="D152" s="3" t="s">
        <v>634</v>
      </c>
      <c r="E152" s="16" t="s">
        <v>77</v>
      </c>
      <c r="F152" s="16" t="s">
        <v>571</v>
      </c>
      <c r="G152" s="3" t="s">
        <v>553</v>
      </c>
      <c r="H152" s="13">
        <v>10250</v>
      </c>
      <c r="I152" s="13">
        <v>16200</v>
      </c>
      <c r="J152" s="13">
        <v>16200</v>
      </c>
      <c r="K152" s="14">
        <v>9000</v>
      </c>
      <c r="L152" s="14">
        <v>12000</v>
      </c>
    </row>
    <row r="153" spans="1:12" x14ac:dyDescent="0.25">
      <c r="A153" s="3" t="s">
        <v>605</v>
      </c>
      <c r="B153" s="3" t="s">
        <v>562</v>
      </c>
      <c r="C153" s="3" t="s">
        <v>633</v>
      </c>
      <c r="D153" s="3" t="s">
        <v>634</v>
      </c>
      <c r="E153" s="16" t="s">
        <v>78</v>
      </c>
      <c r="F153" s="16" t="s">
        <v>571</v>
      </c>
      <c r="G153" s="3" t="s">
        <v>553</v>
      </c>
      <c r="H153" s="13">
        <v>1727.5</v>
      </c>
      <c r="I153" s="13">
        <v>6025</v>
      </c>
      <c r="J153" s="13">
        <v>6025</v>
      </c>
      <c r="K153" s="14">
        <v>6025</v>
      </c>
      <c r="L153" s="14">
        <v>5525</v>
      </c>
    </row>
    <row r="154" spans="1:12" x14ac:dyDescent="0.25">
      <c r="A154" s="3" t="s">
        <v>605</v>
      </c>
      <c r="B154" s="3" t="s">
        <v>562</v>
      </c>
      <c r="C154" s="3" t="s">
        <v>633</v>
      </c>
      <c r="D154" s="3" t="s">
        <v>634</v>
      </c>
      <c r="E154" s="16" t="s">
        <v>79</v>
      </c>
      <c r="F154" s="16" t="s">
        <v>571</v>
      </c>
      <c r="G154" s="3" t="s">
        <v>553</v>
      </c>
      <c r="H154" s="13">
        <v>5352.73</v>
      </c>
      <c r="I154" s="13">
        <v>3000</v>
      </c>
      <c r="J154" s="13">
        <v>3000</v>
      </c>
      <c r="K154" s="14">
        <v>4200</v>
      </c>
      <c r="L154" s="14">
        <v>4080</v>
      </c>
    </row>
    <row r="155" spans="1:12" x14ac:dyDescent="0.25">
      <c r="A155" s="3" t="s">
        <v>605</v>
      </c>
      <c r="B155" s="3" t="s">
        <v>562</v>
      </c>
      <c r="C155" s="3" t="s">
        <v>633</v>
      </c>
      <c r="D155" s="3" t="s">
        <v>634</v>
      </c>
      <c r="E155" s="16" t="s">
        <v>80</v>
      </c>
      <c r="F155" s="16" t="s">
        <v>571</v>
      </c>
      <c r="G155" s="3" t="s">
        <v>553</v>
      </c>
      <c r="H155" s="13">
        <v>0</v>
      </c>
      <c r="I155" s="13">
        <v>300</v>
      </c>
      <c r="J155" s="13">
        <v>300</v>
      </c>
      <c r="K155" s="14">
        <v>300</v>
      </c>
      <c r="L155" s="14">
        <v>300</v>
      </c>
    </row>
    <row r="156" spans="1:12" x14ac:dyDescent="0.25">
      <c r="A156" s="3" t="s">
        <v>605</v>
      </c>
      <c r="B156" s="3" t="s">
        <v>562</v>
      </c>
      <c r="C156" s="3" t="s">
        <v>633</v>
      </c>
      <c r="D156" s="3" t="s">
        <v>634</v>
      </c>
      <c r="E156" s="16" t="s">
        <v>81</v>
      </c>
      <c r="F156" s="16" t="s">
        <v>572</v>
      </c>
      <c r="G156" s="3" t="s">
        <v>553</v>
      </c>
      <c r="H156" s="13">
        <v>472.9</v>
      </c>
      <c r="I156" s="13">
        <v>6500</v>
      </c>
      <c r="J156" s="13">
        <v>6500</v>
      </c>
      <c r="K156" s="14">
        <v>6500</v>
      </c>
      <c r="L156" s="14">
        <v>6500</v>
      </c>
    </row>
    <row r="157" spans="1:12" x14ac:dyDescent="0.25">
      <c r="A157" s="3" t="s">
        <v>605</v>
      </c>
      <c r="B157" s="3" t="s">
        <v>562</v>
      </c>
      <c r="C157" s="3" t="s">
        <v>633</v>
      </c>
      <c r="D157" s="3" t="s">
        <v>634</v>
      </c>
      <c r="E157" s="16" t="s">
        <v>82</v>
      </c>
      <c r="F157" s="16" t="s">
        <v>572</v>
      </c>
      <c r="G157" s="3" t="s">
        <v>553</v>
      </c>
      <c r="H157" s="13">
        <v>0</v>
      </c>
      <c r="I157" s="13">
        <v>1275</v>
      </c>
      <c r="J157" s="13">
        <v>1275</v>
      </c>
      <c r="K157" s="14">
        <v>1275</v>
      </c>
      <c r="L157" s="14">
        <v>0</v>
      </c>
    </row>
    <row r="158" spans="1:12" x14ac:dyDescent="0.25">
      <c r="A158" s="3" t="s">
        <v>605</v>
      </c>
      <c r="B158" s="3" t="s">
        <v>562</v>
      </c>
      <c r="C158" s="3" t="s">
        <v>633</v>
      </c>
      <c r="D158" s="3" t="s">
        <v>634</v>
      </c>
      <c r="E158" s="16" t="s">
        <v>83</v>
      </c>
      <c r="F158" s="16" t="s">
        <v>572</v>
      </c>
      <c r="G158" s="3" t="s">
        <v>553</v>
      </c>
      <c r="H158" s="13">
        <v>0</v>
      </c>
      <c r="I158" s="13">
        <v>1600</v>
      </c>
      <c r="J158" s="13">
        <v>1600</v>
      </c>
      <c r="K158" s="14">
        <v>1600</v>
      </c>
      <c r="L158" s="14">
        <v>1600</v>
      </c>
    </row>
    <row r="159" spans="1:12" x14ac:dyDescent="0.25">
      <c r="A159" s="3" t="s">
        <v>605</v>
      </c>
      <c r="B159" s="3" t="s">
        <v>562</v>
      </c>
      <c r="C159" s="3" t="s">
        <v>633</v>
      </c>
      <c r="D159" s="3" t="s">
        <v>634</v>
      </c>
      <c r="E159" s="16" t="s">
        <v>84</v>
      </c>
      <c r="F159" s="16" t="s">
        <v>572</v>
      </c>
      <c r="G159" s="3" t="s">
        <v>553</v>
      </c>
      <c r="H159" s="13">
        <v>0</v>
      </c>
      <c r="I159" s="13">
        <v>400</v>
      </c>
      <c r="J159" s="13">
        <v>400</v>
      </c>
      <c r="K159" s="14">
        <v>400</v>
      </c>
      <c r="L159" s="14">
        <v>400</v>
      </c>
    </row>
    <row r="160" spans="1:12" x14ac:dyDescent="0.25">
      <c r="A160" s="3" t="s">
        <v>605</v>
      </c>
      <c r="B160" s="3" t="s">
        <v>562</v>
      </c>
      <c r="C160" s="3" t="s">
        <v>633</v>
      </c>
      <c r="D160" s="3" t="s">
        <v>634</v>
      </c>
      <c r="E160" s="16" t="s">
        <v>85</v>
      </c>
      <c r="F160" s="16" t="s">
        <v>568</v>
      </c>
      <c r="G160" s="3" t="s">
        <v>553</v>
      </c>
      <c r="H160" s="13">
        <v>1367.99</v>
      </c>
      <c r="I160" s="13">
        <v>9000</v>
      </c>
      <c r="J160" s="13">
        <v>9000</v>
      </c>
      <c r="K160" s="14">
        <v>2000</v>
      </c>
      <c r="L160" s="14">
        <v>9000</v>
      </c>
    </row>
    <row r="161" spans="1:12" x14ac:dyDescent="0.25">
      <c r="A161" s="3" t="s">
        <v>605</v>
      </c>
      <c r="B161" s="3" t="s">
        <v>562</v>
      </c>
      <c r="C161" s="3" t="s">
        <v>633</v>
      </c>
      <c r="D161" s="3" t="s">
        <v>634</v>
      </c>
      <c r="E161" s="16" t="s">
        <v>86</v>
      </c>
      <c r="F161" s="16" t="s">
        <v>568</v>
      </c>
      <c r="G161" s="3" t="s">
        <v>553</v>
      </c>
      <c r="H161" s="13">
        <v>531.6</v>
      </c>
      <c r="I161" s="13">
        <v>7350</v>
      </c>
      <c r="J161" s="13">
        <v>7350</v>
      </c>
      <c r="K161" s="14">
        <v>2000</v>
      </c>
      <c r="L161" s="14">
        <v>6500</v>
      </c>
    </row>
    <row r="162" spans="1:12" x14ac:dyDescent="0.25">
      <c r="A162" s="3" t="s">
        <v>605</v>
      </c>
      <c r="B162" s="3" t="s">
        <v>562</v>
      </c>
      <c r="C162" s="3" t="s">
        <v>633</v>
      </c>
      <c r="D162" s="3" t="s">
        <v>634</v>
      </c>
      <c r="E162" s="16" t="s">
        <v>87</v>
      </c>
      <c r="F162" s="16" t="s">
        <v>568</v>
      </c>
      <c r="G162" s="3" t="s">
        <v>553</v>
      </c>
      <c r="H162" s="13">
        <v>0</v>
      </c>
      <c r="I162" s="13">
        <v>0</v>
      </c>
      <c r="J162" s="13">
        <v>0</v>
      </c>
      <c r="K162" s="14">
        <v>350</v>
      </c>
      <c r="L162" s="14">
        <v>350</v>
      </c>
    </row>
    <row r="163" spans="1:12" x14ac:dyDescent="0.25">
      <c r="A163" s="3" t="s">
        <v>605</v>
      </c>
      <c r="B163" s="3" t="s">
        <v>562</v>
      </c>
      <c r="C163" s="3" t="s">
        <v>633</v>
      </c>
      <c r="D163" s="3" t="s">
        <v>634</v>
      </c>
      <c r="E163" s="16" t="s">
        <v>88</v>
      </c>
      <c r="F163" s="16" t="s">
        <v>573</v>
      </c>
      <c r="G163" s="3" t="s">
        <v>553</v>
      </c>
      <c r="H163" s="13">
        <v>46805.8</v>
      </c>
      <c r="I163" s="13">
        <v>38000</v>
      </c>
      <c r="J163" s="13">
        <v>38000</v>
      </c>
      <c r="K163" s="14">
        <v>43000</v>
      </c>
      <c r="L163" s="14">
        <v>45000</v>
      </c>
    </row>
    <row r="164" spans="1:12" x14ac:dyDescent="0.25">
      <c r="A164" s="3" t="s">
        <v>605</v>
      </c>
      <c r="B164" s="3" t="s">
        <v>562</v>
      </c>
      <c r="C164" s="3" t="s">
        <v>633</v>
      </c>
      <c r="D164" s="3" t="s">
        <v>634</v>
      </c>
      <c r="E164" s="16" t="s">
        <v>89</v>
      </c>
      <c r="F164" s="16" t="s">
        <v>573</v>
      </c>
      <c r="G164" s="3" t="s">
        <v>553</v>
      </c>
      <c r="H164" s="13">
        <v>101292.02</v>
      </c>
      <c r="I164" s="13">
        <v>118500</v>
      </c>
      <c r="J164" s="13">
        <v>118500</v>
      </c>
      <c r="K164" s="14">
        <v>80000</v>
      </c>
      <c r="L164" s="14">
        <v>9000</v>
      </c>
    </row>
    <row r="165" spans="1:12" x14ac:dyDescent="0.25">
      <c r="A165" s="3" t="s">
        <v>605</v>
      </c>
      <c r="B165" s="3" t="s">
        <v>562</v>
      </c>
      <c r="C165" s="3" t="s">
        <v>633</v>
      </c>
      <c r="D165" s="3" t="s">
        <v>634</v>
      </c>
      <c r="E165" s="16" t="s">
        <v>90</v>
      </c>
      <c r="F165" s="16" t="s">
        <v>573</v>
      </c>
      <c r="G165" s="3" t="s">
        <v>553</v>
      </c>
      <c r="H165" s="13">
        <v>29054</v>
      </c>
      <c r="I165" s="13">
        <v>54000</v>
      </c>
      <c r="J165" s="13">
        <v>54000</v>
      </c>
      <c r="K165" s="14">
        <v>55000</v>
      </c>
      <c r="L165" s="14">
        <v>144000</v>
      </c>
    </row>
    <row r="166" spans="1:12" x14ac:dyDescent="0.25">
      <c r="A166" s="3" t="s">
        <v>605</v>
      </c>
      <c r="B166" s="3" t="s">
        <v>562</v>
      </c>
      <c r="C166" s="3" t="s">
        <v>633</v>
      </c>
      <c r="D166" s="3" t="s">
        <v>634</v>
      </c>
      <c r="E166" s="16" t="s">
        <v>91</v>
      </c>
      <c r="F166" s="16" t="s">
        <v>573</v>
      </c>
      <c r="G166" s="3" t="s">
        <v>553</v>
      </c>
      <c r="H166" s="13">
        <v>0</v>
      </c>
      <c r="I166" s="13">
        <v>10000</v>
      </c>
      <c r="J166" s="13">
        <v>10000</v>
      </c>
      <c r="K166" s="14">
        <v>426143</v>
      </c>
      <c r="L166" s="14">
        <v>500000</v>
      </c>
    </row>
    <row r="167" spans="1:12" x14ac:dyDescent="0.25">
      <c r="A167" s="3" t="s">
        <v>605</v>
      </c>
      <c r="B167" s="3" t="s">
        <v>562</v>
      </c>
      <c r="C167" s="3" t="s">
        <v>633</v>
      </c>
      <c r="D167" s="3" t="s">
        <v>634</v>
      </c>
      <c r="E167" s="16" t="s">
        <v>92</v>
      </c>
      <c r="F167" s="16" t="s">
        <v>574</v>
      </c>
      <c r="G167" s="3" t="s">
        <v>553</v>
      </c>
      <c r="H167" s="13">
        <v>35000</v>
      </c>
      <c r="I167" s="13">
        <v>36000</v>
      </c>
      <c r="J167" s="13">
        <v>36000</v>
      </c>
      <c r="K167" s="14">
        <v>30000</v>
      </c>
      <c r="L167" s="14">
        <v>37000</v>
      </c>
    </row>
    <row r="168" spans="1:12" x14ac:dyDescent="0.25">
      <c r="A168" s="3" t="s">
        <v>605</v>
      </c>
      <c r="B168" s="3" t="s">
        <v>562</v>
      </c>
      <c r="C168" s="3" t="s">
        <v>633</v>
      </c>
      <c r="D168" s="3" t="s">
        <v>634</v>
      </c>
      <c r="E168" s="16" t="s">
        <v>93</v>
      </c>
      <c r="F168" s="16" t="s">
        <v>574</v>
      </c>
      <c r="G168" s="3" t="s">
        <v>553</v>
      </c>
      <c r="H168" s="13">
        <v>148157.9</v>
      </c>
      <c r="I168" s="13">
        <v>163500</v>
      </c>
      <c r="J168" s="13">
        <v>163500</v>
      </c>
      <c r="K168" s="14">
        <v>172545</v>
      </c>
      <c r="L168" s="14">
        <v>185407</v>
      </c>
    </row>
    <row r="169" spans="1:12" x14ac:dyDescent="0.25">
      <c r="A169" s="3" t="s">
        <v>605</v>
      </c>
      <c r="B169" s="3" t="s">
        <v>562</v>
      </c>
      <c r="C169" s="3" t="s">
        <v>633</v>
      </c>
      <c r="D169" s="3" t="s">
        <v>634</v>
      </c>
      <c r="E169" s="16" t="s">
        <v>94</v>
      </c>
      <c r="F169" s="16" t="s">
        <v>574</v>
      </c>
      <c r="G169" s="3" t="s">
        <v>553</v>
      </c>
      <c r="H169" s="13">
        <v>411733.14</v>
      </c>
      <c r="I169" s="13">
        <v>446734</v>
      </c>
      <c r="J169" s="13">
        <v>446734</v>
      </c>
      <c r="K169" s="14">
        <v>428000</v>
      </c>
      <c r="L169" s="14">
        <v>448000</v>
      </c>
    </row>
    <row r="170" spans="1:12" x14ac:dyDescent="0.25">
      <c r="A170" s="3" t="s">
        <v>605</v>
      </c>
      <c r="B170" s="3" t="s">
        <v>562</v>
      </c>
      <c r="C170" s="3" t="s">
        <v>633</v>
      </c>
      <c r="D170" s="3" t="s">
        <v>634</v>
      </c>
      <c r="E170" s="16" t="s">
        <v>95</v>
      </c>
      <c r="F170" s="16" t="s">
        <v>575</v>
      </c>
      <c r="G170" s="3" t="s">
        <v>553</v>
      </c>
      <c r="H170" s="13">
        <v>235889.9</v>
      </c>
      <c r="I170" s="13">
        <v>290270</v>
      </c>
      <c r="J170" s="13">
        <v>290270</v>
      </c>
      <c r="K170" s="14">
        <v>290270</v>
      </c>
      <c r="L170" s="14">
        <v>404670</v>
      </c>
    </row>
    <row r="171" spans="1:12" x14ac:dyDescent="0.25">
      <c r="A171" s="3" t="s">
        <v>605</v>
      </c>
      <c r="B171" s="3" t="s">
        <v>562</v>
      </c>
      <c r="C171" s="3" t="s">
        <v>633</v>
      </c>
      <c r="D171" s="3" t="s">
        <v>634</v>
      </c>
      <c r="E171" s="16" t="s">
        <v>96</v>
      </c>
      <c r="F171" s="16" t="s">
        <v>575</v>
      </c>
      <c r="G171" s="3" t="s">
        <v>553</v>
      </c>
      <c r="H171" s="13">
        <v>395558.51</v>
      </c>
      <c r="I171" s="13">
        <v>464830</v>
      </c>
      <c r="J171" s="13">
        <v>464830</v>
      </c>
      <c r="K171" s="14">
        <v>481452.83999999997</v>
      </c>
      <c r="L171" s="14">
        <v>640596</v>
      </c>
    </row>
    <row r="172" spans="1:12" x14ac:dyDescent="0.25">
      <c r="A172" s="3" t="s">
        <v>605</v>
      </c>
      <c r="B172" s="3" t="s">
        <v>562</v>
      </c>
      <c r="C172" s="3" t="s">
        <v>633</v>
      </c>
      <c r="D172" s="3" t="s">
        <v>634</v>
      </c>
      <c r="E172" s="16" t="s">
        <v>97</v>
      </c>
      <c r="F172" s="16" t="s">
        <v>575</v>
      </c>
      <c r="G172" s="3" t="s">
        <v>553</v>
      </c>
      <c r="H172" s="13">
        <v>100066.74</v>
      </c>
      <c r="I172" s="13">
        <v>127000</v>
      </c>
      <c r="J172" s="13">
        <v>127000</v>
      </c>
      <c r="K172" s="14">
        <v>87000</v>
      </c>
      <c r="L172" s="14">
        <v>102000</v>
      </c>
    </row>
    <row r="173" spans="1:12" x14ac:dyDescent="0.25">
      <c r="A173" s="3" t="s">
        <v>605</v>
      </c>
      <c r="B173" s="3" t="s">
        <v>562</v>
      </c>
      <c r="C173" s="3" t="s">
        <v>633</v>
      </c>
      <c r="D173" s="3" t="s">
        <v>634</v>
      </c>
      <c r="E173" s="16" t="s">
        <v>98</v>
      </c>
      <c r="F173" s="16" t="s">
        <v>575</v>
      </c>
      <c r="G173" s="3" t="s">
        <v>553</v>
      </c>
      <c r="H173" s="13">
        <v>23875</v>
      </c>
      <c r="I173" s="13">
        <v>34500</v>
      </c>
      <c r="J173" s="13">
        <v>34500</v>
      </c>
      <c r="K173" s="14">
        <v>31153</v>
      </c>
      <c r="L173" s="14">
        <v>35000</v>
      </c>
    </row>
    <row r="174" spans="1:12" x14ac:dyDescent="0.25">
      <c r="A174" s="3" t="s">
        <v>605</v>
      </c>
      <c r="B174" s="3" t="s">
        <v>562</v>
      </c>
      <c r="C174" s="3" t="s">
        <v>633</v>
      </c>
      <c r="D174" s="3" t="s">
        <v>634</v>
      </c>
      <c r="E174" s="16" t="s">
        <v>99</v>
      </c>
      <c r="F174" s="16" t="s">
        <v>575</v>
      </c>
      <c r="G174" s="3" t="s">
        <v>553</v>
      </c>
      <c r="H174" s="13">
        <v>0</v>
      </c>
      <c r="I174" s="13">
        <v>100000</v>
      </c>
      <c r="J174" s="13">
        <v>100000</v>
      </c>
      <c r="K174" s="14">
        <v>0</v>
      </c>
      <c r="L174" s="14">
        <v>100000</v>
      </c>
    </row>
    <row r="175" spans="1:12" x14ac:dyDescent="0.25">
      <c r="A175" s="3" t="s">
        <v>605</v>
      </c>
      <c r="B175" s="3" t="s">
        <v>576</v>
      </c>
      <c r="C175" s="3" t="s">
        <v>743</v>
      </c>
      <c r="D175" s="3" t="s">
        <v>576</v>
      </c>
      <c r="E175" s="16" t="s">
        <v>100</v>
      </c>
      <c r="F175" s="16" t="s">
        <v>577</v>
      </c>
      <c r="G175" s="3" t="s">
        <v>553</v>
      </c>
      <c r="H175" s="13">
        <v>0</v>
      </c>
      <c r="I175" s="13">
        <v>269601</v>
      </c>
      <c r="J175" s="13">
        <v>269601</v>
      </c>
      <c r="K175" s="14">
        <v>269601</v>
      </c>
      <c r="L175" s="22">
        <v>277042</v>
      </c>
    </row>
    <row r="176" spans="1:12" x14ac:dyDescent="0.25">
      <c r="A176" s="3" t="s">
        <v>605</v>
      </c>
      <c r="B176" s="3" t="s">
        <v>576</v>
      </c>
      <c r="C176" s="3" t="s">
        <v>743</v>
      </c>
      <c r="D176" s="3" t="s">
        <v>576</v>
      </c>
      <c r="E176" s="16" t="s">
        <v>101</v>
      </c>
      <c r="F176" s="16" t="s">
        <v>577</v>
      </c>
      <c r="G176" s="3" t="s">
        <v>553</v>
      </c>
      <c r="H176" s="13">
        <v>0</v>
      </c>
      <c r="I176" s="13">
        <v>128565</v>
      </c>
      <c r="J176" s="13">
        <v>128565</v>
      </c>
      <c r="K176" s="14">
        <v>128565</v>
      </c>
      <c r="L176" s="22">
        <v>132422</v>
      </c>
    </row>
    <row r="177" spans="1:12" x14ac:dyDescent="0.25">
      <c r="A177" s="3" t="s">
        <v>605</v>
      </c>
      <c r="B177" s="3" t="s">
        <v>576</v>
      </c>
      <c r="C177" s="3" t="s">
        <v>743</v>
      </c>
      <c r="D177" s="3" t="s">
        <v>744</v>
      </c>
      <c r="E177" s="16" t="s">
        <v>745</v>
      </c>
      <c r="F177" s="16" t="s">
        <v>577</v>
      </c>
      <c r="G177" s="3" t="s">
        <v>553</v>
      </c>
      <c r="L177" s="22">
        <v>131019</v>
      </c>
    </row>
    <row r="178" spans="1:12" x14ac:dyDescent="0.25">
      <c r="A178" s="3" t="s">
        <v>605</v>
      </c>
      <c r="B178" s="3" t="s">
        <v>576</v>
      </c>
      <c r="C178" s="3" t="s">
        <v>743</v>
      </c>
      <c r="D178" s="3" t="s">
        <v>744</v>
      </c>
      <c r="E178" s="16" t="s">
        <v>746</v>
      </c>
      <c r="F178" s="16" t="s">
        <v>577</v>
      </c>
      <c r="G178" s="3" t="s">
        <v>553</v>
      </c>
      <c r="L178" s="22">
        <v>62393</v>
      </c>
    </row>
    <row r="179" spans="1:12" x14ac:dyDescent="0.25">
      <c r="A179" s="3" t="s">
        <v>605</v>
      </c>
      <c r="B179" s="3" t="s">
        <v>576</v>
      </c>
      <c r="C179" s="3" t="s">
        <v>743</v>
      </c>
      <c r="D179" s="3" t="s">
        <v>576</v>
      </c>
      <c r="E179" s="16" t="s">
        <v>102</v>
      </c>
      <c r="F179" s="16" t="s">
        <v>578</v>
      </c>
      <c r="G179" s="3" t="s">
        <v>553</v>
      </c>
      <c r="H179" s="13">
        <v>0</v>
      </c>
      <c r="I179" s="13">
        <v>195132</v>
      </c>
      <c r="J179" s="13">
        <v>195132</v>
      </c>
      <c r="K179" s="14">
        <v>195132</v>
      </c>
      <c r="L179" s="22">
        <v>187691</v>
      </c>
    </row>
    <row r="180" spans="1:12" x14ac:dyDescent="0.25">
      <c r="A180" s="3" t="s">
        <v>605</v>
      </c>
      <c r="B180" s="3" t="s">
        <v>576</v>
      </c>
      <c r="C180" s="3" t="s">
        <v>743</v>
      </c>
      <c r="D180" s="3" t="s">
        <v>576</v>
      </c>
      <c r="E180" s="16" t="s">
        <v>103</v>
      </c>
      <c r="F180" s="16" t="s">
        <v>578</v>
      </c>
      <c r="G180" s="3" t="s">
        <v>553</v>
      </c>
      <c r="H180" s="13">
        <v>0</v>
      </c>
      <c r="I180" s="13">
        <v>44216</v>
      </c>
      <c r="J180" s="13">
        <v>44216</v>
      </c>
      <c r="K180" s="14">
        <v>44216</v>
      </c>
      <c r="L180" s="22">
        <v>40358</v>
      </c>
    </row>
    <row r="181" spans="1:12" x14ac:dyDescent="0.25">
      <c r="A181" s="3" t="s">
        <v>605</v>
      </c>
      <c r="B181" s="3" t="s">
        <v>576</v>
      </c>
      <c r="C181" s="3" t="s">
        <v>743</v>
      </c>
      <c r="D181" s="3" t="s">
        <v>744</v>
      </c>
      <c r="E181" s="16" t="s">
        <v>747</v>
      </c>
      <c r="F181" s="16" t="s">
        <v>578</v>
      </c>
      <c r="G181" s="3" t="s">
        <v>553</v>
      </c>
      <c r="L181" s="22">
        <v>74209</v>
      </c>
    </row>
    <row r="182" spans="1:12" x14ac:dyDescent="0.25">
      <c r="A182" s="3" t="s">
        <v>605</v>
      </c>
      <c r="B182" s="3" t="s">
        <v>576</v>
      </c>
      <c r="C182" s="3" t="s">
        <v>743</v>
      </c>
      <c r="D182" s="3" t="s">
        <v>744</v>
      </c>
      <c r="E182" s="16" t="s">
        <v>748</v>
      </c>
      <c r="F182" s="16" t="s">
        <v>578</v>
      </c>
      <c r="G182" s="3" t="s">
        <v>553</v>
      </c>
      <c r="L182" s="22">
        <v>96960</v>
      </c>
    </row>
    <row r="183" spans="1:12" x14ac:dyDescent="0.25">
      <c r="A183" s="3" t="s">
        <v>605</v>
      </c>
      <c r="B183" s="3" t="s">
        <v>576</v>
      </c>
      <c r="C183" s="3" t="s">
        <v>743</v>
      </c>
      <c r="D183" s="3" t="s">
        <v>576</v>
      </c>
      <c r="E183" s="16" t="s">
        <v>104</v>
      </c>
      <c r="F183" s="16" t="s">
        <v>577</v>
      </c>
      <c r="G183" s="3" t="s">
        <v>553</v>
      </c>
      <c r="H183" s="13">
        <v>210513.67</v>
      </c>
      <c r="K183" s="14">
        <v>0</v>
      </c>
      <c r="L183" s="14">
        <v>0</v>
      </c>
    </row>
    <row r="184" spans="1:12" x14ac:dyDescent="0.25">
      <c r="A184" s="3" t="s">
        <v>605</v>
      </c>
      <c r="B184" s="3" t="s">
        <v>576</v>
      </c>
      <c r="C184" s="3" t="s">
        <v>743</v>
      </c>
      <c r="D184" s="3" t="s">
        <v>576</v>
      </c>
      <c r="E184" s="16" t="s">
        <v>105</v>
      </c>
      <c r="F184" s="16" t="s">
        <v>578</v>
      </c>
      <c r="G184" s="3" t="s">
        <v>553</v>
      </c>
      <c r="H184" s="13">
        <v>7280.11</v>
      </c>
      <c r="K184" s="14">
        <v>0</v>
      </c>
      <c r="L184" s="14">
        <v>0</v>
      </c>
    </row>
    <row r="185" spans="1:12" x14ac:dyDescent="0.25">
      <c r="A185" s="3" t="s">
        <v>605</v>
      </c>
      <c r="B185" s="3" t="s">
        <v>576</v>
      </c>
      <c r="C185" s="3" t="s">
        <v>743</v>
      </c>
      <c r="D185" s="3" t="s">
        <v>576</v>
      </c>
      <c r="E185" s="16" t="s">
        <v>106</v>
      </c>
      <c r="F185" s="16" t="s">
        <v>577</v>
      </c>
      <c r="G185" s="3" t="s">
        <v>553</v>
      </c>
      <c r="H185" s="13">
        <v>138147.35999999999</v>
      </c>
      <c r="K185" s="14">
        <v>0</v>
      </c>
      <c r="L185" s="14">
        <v>0</v>
      </c>
    </row>
    <row r="186" spans="1:12" x14ac:dyDescent="0.25">
      <c r="A186" s="3" t="s">
        <v>605</v>
      </c>
      <c r="B186" s="3" t="s">
        <v>576</v>
      </c>
      <c r="C186" s="3" t="s">
        <v>743</v>
      </c>
      <c r="D186" s="3" t="s">
        <v>576</v>
      </c>
      <c r="E186" s="16" t="s">
        <v>107</v>
      </c>
      <c r="F186" s="16" t="s">
        <v>577</v>
      </c>
      <c r="G186" s="3" t="s">
        <v>553</v>
      </c>
      <c r="H186" s="13">
        <v>65549.75</v>
      </c>
      <c r="I186" s="13">
        <v>67938</v>
      </c>
      <c r="J186" s="13">
        <v>67938</v>
      </c>
      <c r="K186" s="14">
        <v>67938</v>
      </c>
      <c r="L186" s="22">
        <v>70422</v>
      </c>
    </row>
    <row r="187" spans="1:12" x14ac:dyDescent="0.25">
      <c r="A187" s="3" t="s">
        <v>605</v>
      </c>
      <c r="B187" s="3" t="s">
        <v>576</v>
      </c>
      <c r="C187" s="3" t="s">
        <v>743</v>
      </c>
      <c r="D187" s="3" t="s">
        <v>576</v>
      </c>
      <c r="E187" s="16" t="s">
        <v>108</v>
      </c>
      <c r="F187" s="16" t="s">
        <v>578</v>
      </c>
      <c r="G187" s="3" t="s">
        <v>553</v>
      </c>
      <c r="H187" s="13">
        <v>2152.4</v>
      </c>
      <c r="K187" s="14">
        <v>0</v>
      </c>
      <c r="L187" s="14">
        <v>0</v>
      </c>
    </row>
    <row r="188" spans="1:12" x14ac:dyDescent="0.25">
      <c r="A188" s="3" t="s">
        <v>605</v>
      </c>
      <c r="B188" s="3" t="s">
        <v>576</v>
      </c>
      <c r="C188" s="3" t="s">
        <v>743</v>
      </c>
      <c r="D188" s="3" t="s">
        <v>576</v>
      </c>
      <c r="E188" s="16" t="s">
        <v>109</v>
      </c>
      <c r="F188" s="16" t="s">
        <v>578</v>
      </c>
      <c r="G188" s="3" t="s">
        <v>553</v>
      </c>
      <c r="H188" s="13">
        <v>59297.78</v>
      </c>
      <c r="I188" s="13">
        <v>56909</v>
      </c>
      <c r="J188" s="13">
        <v>56909</v>
      </c>
      <c r="K188" s="14">
        <v>56909</v>
      </c>
      <c r="L188" s="22">
        <v>54453</v>
      </c>
    </row>
    <row r="189" spans="1:12" x14ac:dyDescent="0.25">
      <c r="A189" s="3" t="s">
        <v>605</v>
      </c>
      <c r="B189" s="3" t="s">
        <v>576</v>
      </c>
      <c r="C189" s="3" t="s">
        <v>743</v>
      </c>
      <c r="D189" s="3" t="s">
        <v>576</v>
      </c>
      <c r="E189" s="16" t="s">
        <v>110</v>
      </c>
      <c r="F189" s="16" t="s">
        <v>577</v>
      </c>
      <c r="G189" s="3" t="s">
        <v>553</v>
      </c>
      <c r="H189" s="13">
        <v>45403.79</v>
      </c>
      <c r="K189" s="14">
        <v>0</v>
      </c>
      <c r="L189" s="14">
        <v>0</v>
      </c>
    </row>
    <row r="190" spans="1:12" x14ac:dyDescent="0.25">
      <c r="A190" s="3" t="s">
        <v>605</v>
      </c>
      <c r="B190" s="3" t="s">
        <v>576</v>
      </c>
      <c r="C190" s="3" t="s">
        <v>743</v>
      </c>
      <c r="D190" s="3" t="s">
        <v>576</v>
      </c>
      <c r="E190" s="16" t="s">
        <v>111</v>
      </c>
      <c r="F190" s="16" t="s">
        <v>578</v>
      </c>
      <c r="G190" s="3" t="s">
        <v>553</v>
      </c>
      <c r="H190" s="13">
        <v>1467.54</v>
      </c>
      <c r="K190" s="14">
        <v>0</v>
      </c>
      <c r="L190" s="14">
        <v>0</v>
      </c>
    </row>
    <row r="191" spans="1:12" x14ac:dyDescent="0.25">
      <c r="A191" s="3" t="s">
        <v>605</v>
      </c>
      <c r="B191" s="3" t="s">
        <v>576</v>
      </c>
      <c r="C191" s="3" t="s">
        <v>743</v>
      </c>
      <c r="D191" s="3" t="s">
        <v>576</v>
      </c>
      <c r="E191" s="16" t="s">
        <v>112</v>
      </c>
      <c r="F191" s="16" t="s">
        <v>577</v>
      </c>
      <c r="G191" s="3" t="s">
        <v>553</v>
      </c>
      <c r="H191" s="13">
        <v>0</v>
      </c>
      <c r="I191" s="13">
        <v>1000</v>
      </c>
      <c r="J191" s="13">
        <v>1000</v>
      </c>
      <c r="K191" s="14">
        <v>1000</v>
      </c>
    </row>
    <row r="192" spans="1:12" x14ac:dyDescent="0.25">
      <c r="A192" s="3" t="s">
        <v>605</v>
      </c>
      <c r="B192" s="3" t="s">
        <v>576</v>
      </c>
      <c r="C192" s="3" t="s">
        <v>743</v>
      </c>
      <c r="D192" s="3" t="s">
        <v>576</v>
      </c>
      <c r="E192" s="16" t="s">
        <v>113</v>
      </c>
      <c r="F192" s="16" t="s">
        <v>577</v>
      </c>
      <c r="G192" s="3" t="s">
        <v>553</v>
      </c>
      <c r="H192" s="13">
        <v>159921.53</v>
      </c>
      <c r="I192" s="13">
        <v>163824</v>
      </c>
      <c r="J192" s="13">
        <v>163824</v>
      </c>
      <c r="K192" s="14">
        <v>163824</v>
      </c>
      <c r="L192" s="22">
        <v>167821</v>
      </c>
    </row>
    <row r="193" spans="1:12" x14ac:dyDescent="0.25">
      <c r="A193" s="3" t="s">
        <v>605</v>
      </c>
      <c r="B193" s="3" t="s">
        <v>576</v>
      </c>
      <c r="C193" s="3" t="s">
        <v>743</v>
      </c>
      <c r="D193" s="3" t="s">
        <v>576</v>
      </c>
      <c r="E193" s="16" t="s">
        <v>114</v>
      </c>
      <c r="F193" s="16" t="s">
        <v>577</v>
      </c>
      <c r="G193" s="3" t="s">
        <v>553</v>
      </c>
      <c r="H193" s="13">
        <v>100271.65</v>
      </c>
      <c r="I193" s="13">
        <v>102628</v>
      </c>
      <c r="J193" s="13">
        <v>102628</v>
      </c>
      <c r="K193" s="14">
        <v>102628</v>
      </c>
      <c r="L193" s="14">
        <v>0</v>
      </c>
    </row>
    <row r="194" spans="1:12" x14ac:dyDescent="0.25">
      <c r="A194" s="3" t="s">
        <v>605</v>
      </c>
      <c r="B194" s="3" t="s">
        <v>576</v>
      </c>
      <c r="C194" s="3" t="s">
        <v>743</v>
      </c>
      <c r="D194" s="3" t="s">
        <v>576</v>
      </c>
      <c r="E194" s="16" t="s">
        <v>115</v>
      </c>
      <c r="F194" s="16" t="s">
        <v>577</v>
      </c>
      <c r="G194" s="3" t="s">
        <v>553</v>
      </c>
      <c r="H194" s="13">
        <v>226886.37</v>
      </c>
      <c r="I194" s="13">
        <v>236450</v>
      </c>
      <c r="J194" s="13">
        <v>236450</v>
      </c>
      <c r="K194" s="14">
        <v>236450</v>
      </c>
      <c r="L194" s="22">
        <v>246416</v>
      </c>
    </row>
    <row r="195" spans="1:12" x14ac:dyDescent="0.25">
      <c r="A195" s="3" t="s">
        <v>605</v>
      </c>
      <c r="B195" s="3" t="s">
        <v>576</v>
      </c>
      <c r="C195" s="3" t="s">
        <v>743</v>
      </c>
      <c r="D195" s="3" t="s">
        <v>576</v>
      </c>
      <c r="E195" s="16" t="s">
        <v>116</v>
      </c>
      <c r="F195" s="16" t="s">
        <v>577</v>
      </c>
      <c r="G195" s="3" t="s">
        <v>553</v>
      </c>
      <c r="H195" s="13">
        <v>156499.20000000001</v>
      </c>
      <c r="I195" s="13">
        <v>160772</v>
      </c>
      <c r="J195" s="13">
        <v>160772</v>
      </c>
      <c r="K195" s="14">
        <v>160772</v>
      </c>
      <c r="L195" s="22">
        <v>165161</v>
      </c>
    </row>
    <row r="196" spans="1:12" x14ac:dyDescent="0.25">
      <c r="A196" s="3" t="s">
        <v>605</v>
      </c>
      <c r="B196" s="3" t="s">
        <v>576</v>
      </c>
      <c r="C196" s="3" t="s">
        <v>743</v>
      </c>
      <c r="D196" s="3" t="s">
        <v>576</v>
      </c>
      <c r="E196" s="16" t="s">
        <v>117</v>
      </c>
      <c r="F196" s="16" t="s">
        <v>578</v>
      </c>
      <c r="G196" s="3" t="s">
        <v>553</v>
      </c>
      <c r="H196" s="13">
        <v>0</v>
      </c>
      <c r="I196" s="13">
        <v>1000</v>
      </c>
      <c r="J196" s="13">
        <v>1000</v>
      </c>
      <c r="K196" s="14">
        <v>1000</v>
      </c>
      <c r="L196" s="14">
        <v>0</v>
      </c>
    </row>
    <row r="197" spans="1:12" x14ac:dyDescent="0.25">
      <c r="A197" s="3" t="s">
        <v>605</v>
      </c>
      <c r="B197" s="3" t="s">
        <v>576</v>
      </c>
      <c r="C197" s="3" t="s">
        <v>743</v>
      </c>
      <c r="D197" s="3" t="s">
        <v>576</v>
      </c>
      <c r="E197" s="16" t="s">
        <v>118</v>
      </c>
      <c r="F197" s="16" t="s">
        <v>578</v>
      </c>
      <c r="G197" s="3" t="s">
        <v>553</v>
      </c>
      <c r="H197" s="13">
        <v>34016.730000000003</v>
      </c>
      <c r="I197" s="13">
        <v>30115</v>
      </c>
      <c r="J197" s="13">
        <v>30115</v>
      </c>
      <c r="K197" s="14">
        <v>30115</v>
      </c>
      <c r="L197" s="22">
        <v>26117</v>
      </c>
    </row>
    <row r="198" spans="1:12" x14ac:dyDescent="0.25">
      <c r="A198" s="3" t="s">
        <v>605</v>
      </c>
      <c r="B198" s="3" t="s">
        <v>576</v>
      </c>
      <c r="C198" s="3" t="s">
        <v>743</v>
      </c>
      <c r="D198" s="3" t="s">
        <v>576</v>
      </c>
      <c r="E198" s="16" t="s">
        <v>119</v>
      </c>
      <c r="F198" s="16" t="s">
        <v>578</v>
      </c>
      <c r="G198" s="3" t="s">
        <v>553</v>
      </c>
      <c r="H198" s="13">
        <v>4768.1400000000003</v>
      </c>
      <c r="I198" s="13">
        <v>2412</v>
      </c>
      <c r="J198" s="13">
        <v>2412</v>
      </c>
      <c r="K198" s="14">
        <v>2412</v>
      </c>
      <c r="L198" s="14">
        <v>0</v>
      </c>
    </row>
    <row r="199" spans="1:12" x14ac:dyDescent="0.25">
      <c r="A199" s="3" t="s">
        <v>605</v>
      </c>
      <c r="B199" s="3" t="s">
        <v>576</v>
      </c>
      <c r="C199" s="3" t="s">
        <v>743</v>
      </c>
      <c r="D199" s="3" t="s">
        <v>576</v>
      </c>
      <c r="E199" s="16" t="s">
        <v>120</v>
      </c>
      <c r="F199" s="16" t="s">
        <v>578</v>
      </c>
      <c r="G199" s="3" t="s">
        <v>553</v>
      </c>
      <c r="H199" s="13">
        <v>230857.33</v>
      </c>
      <c r="I199" s="13">
        <v>221294</v>
      </c>
      <c r="J199" s="13">
        <v>221294</v>
      </c>
      <c r="K199" s="14">
        <v>221294</v>
      </c>
      <c r="L199" s="22">
        <v>211328</v>
      </c>
    </row>
    <row r="200" spans="1:12" x14ac:dyDescent="0.25">
      <c r="A200" s="3" t="s">
        <v>605</v>
      </c>
      <c r="B200" s="3" t="s">
        <v>576</v>
      </c>
      <c r="C200" s="3" t="s">
        <v>743</v>
      </c>
      <c r="D200" s="3" t="s">
        <v>576</v>
      </c>
      <c r="E200" s="16" t="s">
        <v>121</v>
      </c>
      <c r="F200" s="16" t="s">
        <v>578</v>
      </c>
      <c r="G200" s="3" t="s">
        <v>553</v>
      </c>
      <c r="H200" s="13">
        <v>32470.92</v>
      </c>
      <c r="I200" s="13">
        <v>28199</v>
      </c>
      <c r="J200" s="13">
        <v>28199</v>
      </c>
      <c r="K200" s="14">
        <v>28199</v>
      </c>
      <c r="L200" s="22">
        <v>23809</v>
      </c>
    </row>
    <row r="201" spans="1:12" x14ac:dyDescent="0.25">
      <c r="A201" s="3" t="s">
        <v>605</v>
      </c>
      <c r="B201" s="3" t="s">
        <v>562</v>
      </c>
      <c r="C201" s="3" t="s">
        <v>633</v>
      </c>
      <c r="D201" s="3" t="s">
        <v>634</v>
      </c>
      <c r="E201" s="16" t="s">
        <v>122</v>
      </c>
      <c r="F201" s="16" t="s">
        <v>560</v>
      </c>
      <c r="G201" s="3" t="s">
        <v>553</v>
      </c>
      <c r="H201" s="13">
        <v>4488.5</v>
      </c>
    </row>
    <row r="202" spans="1:12" x14ac:dyDescent="0.25">
      <c r="A202" s="3" t="s">
        <v>605</v>
      </c>
      <c r="B202" s="3" t="s">
        <v>562</v>
      </c>
      <c r="C202" s="3" t="s">
        <v>633</v>
      </c>
      <c r="D202" s="3" t="s">
        <v>634</v>
      </c>
      <c r="E202" s="16" t="s">
        <v>123</v>
      </c>
      <c r="F202" s="16" t="s">
        <v>564</v>
      </c>
      <c r="G202" s="3" t="s">
        <v>553</v>
      </c>
      <c r="H202" s="13">
        <v>427.82</v>
      </c>
      <c r="K202" s="14">
        <v>0</v>
      </c>
      <c r="L202" s="14">
        <v>0</v>
      </c>
    </row>
    <row r="203" spans="1:12" x14ac:dyDescent="0.25">
      <c r="A203" s="3" t="s">
        <v>605</v>
      </c>
      <c r="B203" s="3" t="s">
        <v>562</v>
      </c>
      <c r="C203" s="3" t="s">
        <v>633</v>
      </c>
      <c r="D203" s="3" t="s">
        <v>634</v>
      </c>
      <c r="E203" s="16" t="s">
        <v>124</v>
      </c>
      <c r="F203" s="16" t="s">
        <v>564</v>
      </c>
      <c r="G203" s="3" t="s">
        <v>553</v>
      </c>
      <c r="H203" s="13">
        <v>13693.2</v>
      </c>
      <c r="I203" s="13">
        <v>0</v>
      </c>
      <c r="J203" s="13">
        <v>0</v>
      </c>
      <c r="K203" s="14">
        <v>20000</v>
      </c>
      <c r="L203" s="14">
        <v>0</v>
      </c>
    </row>
    <row r="204" spans="1:12" x14ac:dyDescent="0.25">
      <c r="A204" s="3" t="s">
        <v>605</v>
      </c>
      <c r="B204" s="3" t="s">
        <v>562</v>
      </c>
      <c r="C204" s="3" t="s">
        <v>633</v>
      </c>
      <c r="D204" s="3" t="s">
        <v>634</v>
      </c>
      <c r="E204" s="16" t="s">
        <v>125</v>
      </c>
      <c r="F204" s="16" t="s">
        <v>564</v>
      </c>
      <c r="G204" s="3" t="s">
        <v>553</v>
      </c>
      <c r="H204" s="13">
        <v>-46.26</v>
      </c>
      <c r="I204" s="13">
        <v>0</v>
      </c>
      <c r="J204" s="13">
        <v>0</v>
      </c>
      <c r="K204" s="14">
        <v>1000</v>
      </c>
      <c r="L204" s="14">
        <v>0</v>
      </c>
    </row>
    <row r="205" spans="1:12" x14ac:dyDescent="0.25">
      <c r="A205" s="3" t="s">
        <v>605</v>
      </c>
      <c r="B205" s="3" t="s">
        <v>562</v>
      </c>
      <c r="C205" s="3" t="s">
        <v>633</v>
      </c>
      <c r="D205" s="3" t="s">
        <v>634</v>
      </c>
      <c r="E205" s="16" t="s">
        <v>126</v>
      </c>
      <c r="F205" s="16" t="s">
        <v>564</v>
      </c>
      <c r="G205" s="3" t="s">
        <v>553</v>
      </c>
      <c r="H205" s="13">
        <v>-2913.5</v>
      </c>
      <c r="I205" s="13">
        <v>0</v>
      </c>
      <c r="J205" s="13">
        <v>0</v>
      </c>
      <c r="K205" s="14">
        <v>2000</v>
      </c>
      <c r="L205" s="14">
        <v>0</v>
      </c>
    </row>
    <row r="206" spans="1:12" x14ac:dyDescent="0.25">
      <c r="A206" s="3" t="s">
        <v>605</v>
      </c>
      <c r="B206" s="3" t="s">
        <v>562</v>
      </c>
      <c r="C206" s="3" t="s">
        <v>633</v>
      </c>
      <c r="D206" s="3" t="s">
        <v>634</v>
      </c>
      <c r="E206" s="16" t="s">
        <v>127</v>
      </c>
      <c r="F206" s="16" t="s">
        <v>564</v>
      </c>
      <c r="G206" s="3" t="s">
        <v>553</v>
      </c>
      <c r="H206" s="13">
        <v>1054.9100000000001</v>
      </c>
      <c r="I206" s="13">
        <v>0</v>
      </c>
      <c r="J206" s="13">
        <v>0</v>
      </c>
      <c r="K206" s="14">
        <v>4000</v>
      </c>
      <c r="L206" s="14">
        <v>0</v>
      </c>
    </row>
    <row r="207" spans="1:12" x14ac:dyDescent="0.25">
      <c r="A207" s="3" t="s">
        <v>605</v>
      </c>
      <c r="B207" s="3" t="s">
        <v>562</v>
      </c>
      <c r="C207" s="3" t="s">
        <v>633</v>
      </c>
      <c r="D207" s="3" t="s">
        <v>634</v>
      </c>
      <c r="E207" s="16" t="s">
        <v>128</v>
      </c>
      <c r="F207" s="16" t="s">
        <v>564</v>
      </c>
      <c r="G207" s="3" t="s">
        <v>553</v>
      </c>
      <c r="H207" s="13">
        <v>42</v>
      </c>
      <c r="I207" s="13">
        <v>0</v>
      </c>
      <c r="J207" s="13">
        <v>0</v>
      </c>
      <c r="K207" s="14">
        <v>0</v>
      </c>
      <c r="L207" s="14">
        <v>0</v>
      </c>
    </row>
    <row r="208" spans="1:12" x14ac:dyDescent="0.25">
      <c r="A208" s="3" t="s">
        <v>605</v>
      </c>
      <c r="B208" s="3" t="s">
        <v>562</v>
      </c>
      <c r="C208" s="3" t="s">
        <v>633</v>
      </c>
      <c r="D208" s="3" t="s">
        <v>634</v>
      </c>
      <c r="E208" s="16" t="s">
        <v>129</v>
      </c>
      <c r="F208" s="16" t="s">
        <v>552</v>
      </c>
      <c r="G208" s="3" t="s">
        <v>553</v>
      </c>
      <c r="H208" s="13">
        <v>24289.74</v>
      </c>
      <c r="I208" s="13">
        <v>30000</v>
      </c>
      <c r="J208" s="13">
        <v>30000</v>
      </c>
      <c r="K208" s="14">
        <v>32500</v>
      </c>
      <c r="L208" s="14">
        <v>36000</v>
      </c>
    </row>
    <row r="209" spans="1:12" x14ac:dyDescent="0.25">
      <c r="A209" s="3" t="s">
        <v>605</v>
      </c>
      <c r="B209" s="3" t="s">
        <v>562</v>
      </c>
      <c r="C209" s="3" t="s">
        <v>633</v>
      </c>
      <c r="D209" s="3" t="s">
        <v>634</v>
      </c>
      <c r="E209" s="16" t="s">
        <v>130</v>
      </c>
      <c r="F209" s="16" t="s">
        <v>552</v>
      </c>
      <c r="G209" s="3" t="s">
        <v>553</v>
      </c>
      <c r="H209" s="13">
        <v>6766.49</v>
      </c>
      <c r="I209" s="13">
        <v>7500</v>
      </c>
      <c r="J209" s="13">
        <v>7500</v>
      </c>
      <c r="K209" s="14">
        <v>20000</v>
      </c>
      <c r="L209" s="14">
        <v>21000</v>
      </c>
    </row>
    <row r="210" spans="1:12" x14ac:dyDescent="0.25">
      <c r="A210" s="3" t="s">
        <v>605</v>
      </c>
      <c r="B210" s="3" t="s">
        <v>562</v>
      </c>
      <c r="C210" s="3" t="s">
        <v>633</v>
      </c>
      <c r="D210" s="3" t="s">
        <v>634</v>
      </c>
      <c r="E210" s="16" t="s">
        <v>131</v>
      </c>
      <c r="F210" s="16" t="s">
        <v>552</v>
      </c>
      <c r="G210" s="3" t="s">
        <v>553</v>
      </c>
      <c r="H210" s="13">
        <v>2781.43</v>
      </c>
      <c r="I210" s="13">
        <v>3850</v>
      </c>
      <c r="J210" s="13">
        <v>3850</v>
      </c>
      <c r="K210" s="14">
        <v>4400</v>
      </c>
      <c r="L210" s="14">
        <v>4850</v>
      </c>
    </row>
    <row r="211" spans="1:12" x14ac:dyDescent="0.25">
      <c r="A211" s="3" t="s">
        <v>605</v>
      </c>
      <c r="B211" s="3" t="s">
        <v>562</v>
      </c>
      <c r="C211" s="3" t="s">
        <v>633</v>
      </c>
      <c r="D211" s="3" t="s">
        <v>634</v>
      </c>
      <c r="E211" s="16" t="s">
        <v>132</v>
      </c>
      <c r="F211" s="16" t="s">
        <v>552</v>
      </c>
      <c r="G211" s="3" t="s">
        <v>553</v>
      </c>
      <c r="H211" s="13">
        <v>4622.13</v>
      </c>
      <c r="I211" s="13">
        <v>4950</v>
      </c>
      <c r="J211" s="13">
        <v>4950</v>
      </c>
      <c r="K211" s="14">
        <v>4950</v>
      </c>
      <c r="L211" s="14">
        <v>5500</v>
      </c>
    </row>
    <row r="212" spans="1:12" x14ac:dyDescent="0.25">
      <c r="A212" s="3" t="s">
        <v>605</v>
      </c>
      <c r="B212" s="3" t="s">
        <v>562</v>
      </c>
      <c r="C212" s="3" t="s">
        <v>633</v>
      </c>
      <c r="D212" s="3" t="s">
        <v>634</v>
      </c>
      <c r="E212" s="16" t="s">
        <v>133</v>
      </c>
      <c r="F212" s="16" t="s">
        <v>552</v>
      </c>
      <c r="G212" s="3" t="s">
        <v>553</v>
      </c>
      <c r="H212" s="13">
        <v>3633.63</v>
      </c>
      <c r="I212" s="13">
        <v>2750</v>
      </c>
      <c r="J212" s="13">
        <v>2750</v>
      </c>
      <c r="K212" s="14">
        <v>2000</v>
      </c>
      <c r="L212" s="14">
        <v>2100</v>
      </c>
    </row>
    <row r="213" spans="1:12" x14ac:dyDescent="0.25">
      <c r="A213" s="3" t="s">
        <v>605</v>
      </c>
      <c r="B213" s="3" t="s">
        <v>562</v>
      </c>
      <c r="C213" s="3" t="s">
        <v>633</v>
      </c>
      <c r="D213" s="3" t="s">
        <v>634</v>
      </c>
      <c r="E213" s="16" t="s">
        <v>134</v>
      </c>
      <c r="F213" s="16" t="s">
        <v>552</v>
      </c>
      <c r="G213" s="3" t="s">
        <v>553</v>
      </c>
      <c r="H213" s="13">
        <v>8394.39</v>
      </c>
      <c r="I213" s="13">
        <v>9114</v>
      </c>
      <c r="J213" s="13">
        <v>9114</v>
      </c>
      <c r="K213" s="14">
        <v>9114</v>
      </c>
      <c r="L213" s="14">
        <v>9600</v>
      </c>
    </row>
    <row r="214" spans="1:12" x14ac:dyDescent="0.25">
      <c r="A214" s="3" t="s">
        <v>605</v>
      </c>
      <c r="B214" s="3" t="s">
        <v>562</v>
      </c>
      <c r="C214" s="3" t="s">
        <v>633</v>
      </c>
      <c r="D214" s="3" t="s">
        <v>634</v>
      </c>
      <c r="E214" s="16" t="s">
        <v>135</v>
      </c>
      <c r="F214" s="16" t="s">
        <v>552</v>
      </c>
      <c r="G214" s="3" t="s">
        <v>553</v>
      </c>
      <c r="H214" s="13">
        <v>6770.38</v>
      </c>
      <c r="I214" s="13">
        <v>7700</v>
      </c>
      <c r="J214" s="13">
        <v>7700</v>
      </c>
      <c r="K214" s="14">
        <v>7700</v>
      </c>
      <c r="L214" s="14">
        <v>8100</v>
      </c>
    </row>
    <row r="215" spans="1:12" x14ac:dyDescent="0.25">
      <c r="A215" s="3" t="s">
        <v>605</v>
      </c>
      <c r="B215" s="3" t="s">
        <v>562</v>
      </c>
      <c r="C215" s="3" t="s">
        <v>633</v>
      </c>
      <c r="D215" s="3" t="s">
        <v>634</v>
      </c>
      <c r="E215" s="16" t="s">
        <v>136</v>
      </c>
      <c r="F215" s="16" t="s">
        <v>552</v>
      </c>
      <c r="G215" s="3" t="s">
        <v>553</v>
      </c>
      <c r="H215" s="13">
        <v>5191.75</v>
      </c>
      <c r="I215" s="13">
        <v>6050</v>
      </c>
      <c r="J215" s="13">
        <v>6050</v>
      </c>
      <c r="K215" s="14">
        <v>6405</v>
      </c>
      <c r="L215" s="14">
        <v>6725</v>
      </c>
    </row>
    <row r="216" spans="1:12" x14ac:dyDescent="0.25">
      <c r="A216" s="3" t="s">
        <v>605</v>
      </c>
      <c r="B216" s="3" t="s">
        <v>562</v>
      </c>
      <c r="C216" s="3" t="s">
        <v>633</v>
      </c>
      <c r="D216" s="3" t="s">
        <v>634</v>
      </c>
      <c r="E216" s="16" t="s">
        <v>137</v>
      </c>
      <c r="F216" s="16" t="s">
        <v>552</v>
      </c>
      <c r="G216" s="3" t="s">
        <v>553</v>
      </c>
      <c r="H216" s="13">
        <v>5229.3999999999996</v>
      </c>
      <c r="I216" s="13">
        <v>6050</v>
      </c>
      <c r="J216" s="13">
        <v>6050</v>
      </c>
      <c r="K216" s="14">
        <v>6050</v>
      </c>
      <c r="L216" s="14">
        <v>6350</v>
      </c>
    </row>
    <row r="217" spans="1:12" x14ac:dyDescent="0.25">
      <c r="A217" s="3" t="s">
        <v>605</v>
      </c>
      <c r="B217" s="3" t="s">
        <v>562</v>
      </c>
      <c r="C217" s="3" t="s">
        <v>633</v>
      </c>
      <c r="D217" s="3" t="s">
        <v>634</v>
      </c>
      <c r="E217" s="16" t="s">
        <v>138</v>
      </c>
      <c r="F217" s="16" t="s">
        <v>552</v>
      </c>
      <c r="G217" s="3" t="s">
        <v>553</v>
      </c>
      <c r="H217" s="13">
        <v>8900.44</v>
      </c>
      <c r="I217" s="13">
        <v>9790</v>
      </c>
      <c r="J217" s="13">
        <v>9790</v>
      </c>
      <c r="K217" s="14">
        <v>9000</v>
      </c>
      <c r="L217" s="14">
        <v>9450</v>
      </c>
    </row>
    <row r="218" spans="1:12" x14ac:dyDescent="0.25">
      <c r="A218" s="3" t="s">
        <v>605</v>
      </c>
      <c r="B218" s="3" t="s">
        <v>562</v>
      </c>
      <c r="C218" s="3" t="s">
        <v>633</v>
      </c>
      <c r="D218" s="3" t="s">
        <v>634</v>
      </c>
      <c r="E218" s="16" t="s">
        <v>139</v>
      </c>
      <c r="F218" s="16" t="s">
        <v>552</v>
      </c>
      <c r="G218" s="3" t="s">
        <v>553</v>
      </c>
      <c r="H218" s="13">
        <v>0</v>
      </c>
      <c r="I218" s="13">
        <v>1500</v>
      </c>
      <c r="J218" s="13">
        <v>1500</v>
      </c>
      <c r="K218" s="14">
        <v>0</v>
      </c>
      <c r="L218" s="14">
        <v>8663</v>
      </c>
    </row>
    <row r="219" spans="1:12" x14ac:dyDescent="0.25">
      <c r="A219" s="3" t="s">
        <v>605</v>
      </c>
      <c r="B219" s="3" t="s">
        <v>562</v>
      </c>
      <c r="C219" s="3" t="s">
        <v>633</v>
      </c>
      <c r="D219" s="3" t="s">
        <v>634</v>
      </c>
      <c r="E219" s="16" t="s">
        <v>140</v>
      </c>
      <c r="F219" s="16" t="s">
        <v>552</v>
      </c>
      <c r="G219" s="3" t="s">
        <v>553</v>
      </c>
      <c r="H219" s="13">
        <v>77.61</v>
      </c>
      <c r="I219" s="13">
        <v>0</v>
      </c>
      <c r="J219" s="13">
        <v>0</v>
      </c>
      <c r="K219" s="14">
        <v>470</v>
      </c>
      <c r="L219" s="14">
        <v>500</v>
      </c>
    </row>
    <row r="220" spans="1:12" x14ac:dyDescent="0.25">
      <c r="A220" s="3" t="s">
        <v>605</v>
      </c>
      <c r="B220" s="3" t="s">
        <v>562</v>
      </c>
      <c r="C220" s="3" t="s">
        <v>633</v>
      </c>
      <c r="D220" s="3" t="s">
        <v>634</v>
      </c>
      <c r="E220" s="16" t="s">
        <v>141</v>
      </c>
      <c r="F220" s="16" t="s">
        <v>552</v>
      </c>
      <c r="G220" s="3" t="s">
        <v>553</v>
      </c>
      <c r="H220" s="13">
        <v>0</v>
      </c>
      <c r="I220" s="13">
        <v>0</v>
      </c>
      <c r="J220" s="13">
        <v>0</v>
      </c>
      <c r="K220" s="14">
        <v>8</v>
      </c>
      <c r="L220" s="14">
        <v>500</v>
      </c>
    </row>
    <row r="221" spans="1:12" x14ac:dyDescent="0.25">
      <c r="A221" s="3" t="s">
        <v>605</v>
      </c>
      <c r="B221" s="3" t="s">
        <v>562</v>
      </c>
      <c r="C221" s="3" t="s">
        <v>633</v>
      </c>
      <c r="D221" s="3" t="s">
        <v>634</v>
      </c>
      <c r="E221" s="16" t="s">
        <v>142</v>
      </c>
      <c r="F221" s="16" t="s">
        <v>579</v>
      </c>
      <c r="G221" s="3" t="s">
        <v>553</v>
      </c>
      <c r="H221" s="13">
        <v>88</v>
      </c>
    </row>
    <row r="222" spans="1:12" x14ac:dyDescent="0.25">
      <c r="A222" s="3" t="s">
        <v>605</v>
      </c>
      <c r="B222" s="3" t="s">
        <v>562</v>
      </c>
      <c r="C222" s="3" t="s">
        <v>633</v>
      </c>
      <c r="D222" s="3" t="s">
        <v>634</v>
      </c>
      <c r="E222" s="16" t="s">
        <v>143</v>
      </c>
      <c r="F222" s="16" t="s">
        <v>579</v>
      </c>
      <c r="G222" s="3" t="s">
        <v>553</v>
      </c>
      <c r="H222" s="13">
        <v>296</v>
      </c>
      <c r="I222" s="13">
        <v>4500</v>
      </c>
      <c r="J222" s="13">
        <v>4500</v>
      </c>
      <c r="K222" s="14">
        <v>4500</v>
      </c>
      <c r="L222" s="14">
        <v>4500</v>
      </c>
    </row>
    <row r="223" spans="1:12" x14ac:dyDescent="0.25">
      <c r="A223" s="3" t="s">
        <v>605</v>
      </c>
      <c r="B223" s="3" t="s">
        <v>562</v>
      </c>
      <c r="C223" s="3" t="s">
        <v>633</v>
      </c>
      <c r="D223" s="3" t="s">
        <v>634</v>
      </c>
      <c r="E223" s="16" t="s">
        <v>144</v>
      </c>
      <c r="F223" s="16" t="s">
        <v>579</v>
      </c>
      <c r="G223" s="3" t="s">
        <v>553</v>
      </c>
      <c r="H223" s="13">
        <v>13895.58</v>
      </c>
      <c r="I223" s="13">
        <v>33000</v>
      </c>
      <c r="J223" s="13">
        <v>33000</v>
      </c>
      <c r="K223" s="14">
        <v>33000</v>
      </c>
      <c r="L223" s="14">
        <v>20460</v>
      </c>
    </row>
    <row r="224" spans="1:12" x14ac:dyDescent="0.25">
      <c r="A224" s="3" t="s">
        <v>605</v>
      </c>
      <c r="B224" s="3" t="s">
        <v>562</v>
      </c>
      <c r="C224" s="3" t="s">
        <v>633</v>
      </c>
      <c r="D224" s="3" t="s">
        <v>634</v>
      </c>
      <c r="E224" s="16" t="s">
        <v>145</v>
      </c>
      <c r="F224" s="16" t="s">
        <v>579</v>
      </c>
      <c r="G224" s="3" t="s">
        <v>553</v>
      </c>
      <c r="H224" s="13">
        <v>95846.53</v>
      </c>
      <c r="I224" s="13">
        <v>150000</v>
      </c>
      <c r="J224" s="13">
        <v>150000</v>
      </c>
      <c r="K224" s="14">
        <v>150000</v>
      </c>
      <c r="L224" s="14">
        <v>175000</v>
      </c>
    </row>
    <row r="225" spans="1:12" x14ac:dyDescent="0.25">
      <c r="A225" s="3" t="s">
        <v>605</v>
      </c>
      <c r="B225" s="3" t="s">
        <v>562</v>
      </c>
      <c r="C225" s="3" t="s">
        <v>633</v>
      </c>
      <c r="D225" s="3" t="s">
        <v>634</v>
      </c>
      <c r="E225" s="16" t="s">
        <v>146</v>
      </c>
      <c r="F225" s="16" t="s">
        <v>580</v>
      </c>
      <c r="G225" s="3" t="s">
        <v>553</v>
      </c>
      <c r="H225" s="13">
        <v>44873.71</v>
      </c>
      <c r="I225" s="13">
        <v>54000</v>
      </c>
      <c r="J225" s="13">
        <v>54000</v>
      </c>
      <c r="K225" s="14">
        <v>50000</v>
      </c>
      <c r="L225" s="14">
        <v>54000</v>
      </c>
    </row>
    <row r="226" spans="1:12" x14ac:dyDescent="0.25">
      <c r="A226" s="3" t="s">
        <v>605</v>
      </c>
      <c r="B226" s="3" t="s">
        <v>562</v>
      </c>
      <c r="C226" s="3" t="s">
        <v>633</v>
      </c>
      <c r="D226" s="3" t="s">
        <v>634</v>
      </c>
      <c r="E226" s="16" t="s">
        <v>147</v>
      </c>
      <c r="F226" s="16" t="s">
        <v>580</v>
      </c>
      <c r="G226" s="3" t="s">
        <v>553</v>
      </c>
      <c r="H226" s="13">
        <v>39782.14</v>
      </c>
      <c r="I226" s="13">
        <v>35000</v>
      </c>
      <c r="J226" s="13">
        <v>35000</v>
      </c>
      <c r="K226" s="14">
        <v>45873</v>
      </c>
      <c r="L226" s="14">
        <v>50000</v>
      </c>
    </row>
    <row r="227" spans="1:12" x14ac:dyDescent="0.25">
      <c r="A227" s="3" t="s">
        <v>605</v>
      </c>
      <c r="B227" s="3" t="s">
        <v>562</v>
      </c>
      <c r="C227" s="3" t="s">
        <v>633</v>
      </c>
      <c r="D227" s="3" t="s">
        <v>634</v>
      </c>
      <c r="E227" s="16" t="s">
        <v>148</v>
      </c>
      <c r="F227" s="16" t="s">
        <v>580</v>
      </c>
      <c r="G227" s="3" t="s">
        <v>553</v>
      </c>
      <c r="H227" s="13">
        <v>6184</v>
      </c>
      <c r="I227" s="13">
        <v>7500</v>
      </c>
      <c r="J227" s="13">
        <v>7500</v>
      </c>
      <c r="K227" s="14">
        <v>7500</v>
      </c>
      <c r="L227" s="14">
        <v>8316</v>
      </c>
    </row>
    <row r="228" spans="1:12" x14ac:dyDescent="0.25">
      <c r="A228" s="3" t="s">
        <v>605</v>
      </c>
      <c r="B228" s="3" t="s">
        <v>562</v>
      </c>
      <c r="C228" s="3" t="s">
        <v>633</v>
      </c>
      <c r="D228" s="3" t="s">
        <v>634</v>
      </c>
      <c r="E228" s="16" t="s">
        <v>149</v>
      </c>
      <c r="F228" s="16" t="s">
        <v>580</v>
      </c>
      <c r="G228" s="3" t="s">
        <v>553</v>
      </c>
      <c r="H228" s="13">
        <v>0</v>
      </c>
      <c r="I228" s="13">
        <v>10000</v>
      </c>
      <c r="J228" s="13">
        <v>10000</v>
      </c>
      <c r="K228" s="14">
        <v>5000</v>
      </c>
      <c r="L228" s="14">
        <v>10000</v>
      </c>
    </row>
    <row r="229" spans="1:12" x14ac:dyDescent="0.25">
      <c r="A229" s="3" t="s">
        <v>605</v>
      </c>
      <c r="B229" s="3" t="s">
        <v>562</v>
      </c>
      <c r="C229" s="3" t="s">
        <v>633</v>
      </c>
      <c r="D229" s="3" t="s">
        <v>634</v>
      </c>
      <c r="E229" s="16" t="s">
        <v>150</v>
      </c>
      <c r="F229" s="16" t="s">
        <v>581</v>
      </c>
      <c r="G229" s="3" t="s">
        <v>553</v>
      </c>
      <c r="H229" s="13">
        <v>239139.20000000001</v>
      </c>
      <c r="I229" s="13">
        <v>281103</v>
      </c>
      <c r="J229" s="13">
        <v>281103</v>
      </c>
      <c r="K229" s="14">
        <v>234965.96</v>
      </c>
      <c r="L229" s="14">
        <v>250000</v>
      </c>
    </row>
    <row r="230" spans="1:12" x14ac:dyDescent="0.25">
      <c r="A230" s="3" t="s">
        <v>605</v>
      </c>
      <c r="B230" s="3" t="s">
        <v>562</v>
      </c>
      <c r="C230" s="3" t="s">
        <v>633</v>
      </c>
      <c r="D230" s="3" t="s">
        <v>634</v>
      </c>
      <c r="E230" s="16" t="s">
        <v>151</v>
      </c>
      <c r="F230" s="16" t="s">
        <v>581</v>
      </c>
      <c r="G230" s="3" t="s">
        <v>553</v>
      </c>
      <c r="H230" s="13">
        <v>0</v>
      </c>
      <c r="I230" s="13">
        <v>500</v>
      </c>
      <c r="J230" s="13">
        <v>500</v>
      </c>
      <c r="K230" s="14">
        <v>250</v>
      </c>
      <c r="L230" s="14">
        <v>500</v>
      </c>
    </row>
    <row r="231" spans="1:12" x14ac:dyDescent="0.25">
      <c r="A231" s="3" t="s">
        <v>605</v>
      </c>
      <c r="B231" s="3" t="s">
        <v>562</v>
      </c>
      <c r="C231" s="3" t="s">
        <v>633</v>
      </c>
      <c r="D231" s="3" t="s">
        <v>634</v>
      </c>
      <c r="E231" s="16" t="s">
        <v>152</v>
      </c>
      <c r="F231" s="16" t="s">
        <v>582</v>
      </c>
      <c r="G231" s="3" t="s">
        <v>553</v>
      </c>
      <c r="H231" s="13">
        <v>3481.7</v>
      </c>
      <c r="I231" s="13">
        <v>0</v>
      </c>
      <c r="J231" s="13">
        <v>0</v>
      </c>
      <c r="K231" s="14">
        <v>0</v>
      </c>
      <c r="L231" s="14">
        <v>0</v>
      </c>
    </row>
    <row r="232" spans="1:12" x14ac:dyDescent="0.25">
      <c r="A232" s="3" t="s">
        <v>605</v>
      </c>
      <c r="B232" s="3" t="s">
        <v>562</v>
      </c>
      <c r="C232" s="3" t="s">
        <v>633</v>
      </c>
      <c r="D232" s="3" t="s">
        <v>634</v>
      </c>
      <c r="E232" s="16" t="s">
        <v>153</v>
      </c>
      <c r="F232" s="16" t="s">
        <v>582</v>
      </c>
      <c r="G232" s="3" t="s">
        <v>553</v>
      </c>
      <c r="H232" s="13">
        <v>591.24</v>
      </c>
      <c r="I232" s="13">
        <v>1000</v>
      </c>
      <c r="J232" s="13">
        <v>1000</v>
      </c>
      <c r="K232" s="14">
        <v>1000</v>
      </c>
      <c r="L232" s="14">
        <v>1000</v>
      </c>
    </row>
    <row r="233" spans="1:12" x14ac:dyDescent="0.25">
      <c r="A233" s="3" t="s">
        <v>605</v>
      </c>
      <c r="B233" s="3" t="s">
        <v>562</v>
      </c>
      <c r="C233" s="3" t="s">
        <v>633</v>
      </c>
      <c r="D233" s="3" t="s">
        <v>634</v>
      </c>
      <c r="E233" s="16" t="s">
        <v>154</v>
      </c>
      <c r="F233" s="16" t="s">
        <v>582</v>
      </c>
      <c r="G233" s="3" t="s">
        <v>583</v>
      </c>
      <c r="H233" s="13">
        <v>0</v>
      </c>
      <c r="I233" s="13">
        <v>1093</v>
      </c>
      <c r="J233" s="13">
        <v>1093</v>
      </c>
      <c r="K233" s="14">
        <v>10</v>
      </c>
      <c r="L233" s="14">
        <v>0</v>
      </c>
    </row>
    <row r="234" spans="1:12" x14ac:dyDescent="0.25">
      <c r="A234" s="3" t="s">
        <v>605</v>
      </c>
      <c r="B234" s="3" t="s">
        <v>562</v>
      </c>
      <c r="C234" s="3" t="s">
        <v>633</v>
      </c>
      <c r="D234" s="3" t="s">
        <v>634</v>
      </c>
      <c r="E234" s="16" t="s">
        <v>155</v>
      </c>
      <c r="F234" s="16" t="s">
        <v>584</v>
      </c>
      <c r="G234" s="3" t="s">
        <v>583</v>
      </c>
      <c r="H234" s="13">
        <v>120.45</v>
      </c>
      <c r="I234" s="13">
        <v>11</v>
      </c>
      <c r="J234" s="13">
        <v>11</v>
      </c>
      <c r="K234" s="14">
        <v>0</v>
      </c>
      <c r="L234" s="14">
        <v>911</v>
      </c>
    </row>
    <row r="235" spans="1:12" x14ac:dyDescent="0.25">
      <c r="A235" s="3" t="s">
        <v>605</v>
      </c>
      <c r="B235" s="3" t="s">
        <v>562</v>
      </c>
      <c r="C235" s="3" t="s">
        <v>633</v>
      </c>
      <c r="D235" s="3" t="s">
        <v>634</v>
      </c>
      <c r="E235" s="16" t="s">
        <v>156</v>
      </c>
      <c r="F235" s="16" t="s">
        <v>584</v>
      </c>
      <c r="G235" s="3" t="s">
        <v>583</v>
      </c>
      <c r="H235" s="13">
        <v>0</v>
      </c>
      <c r="I235" s="13">
        <v>160</v>
      </c>
      <c r="J235" s="13">
        <v>160</v>
      </c>
      <c r="K235" s="14">
        <v>0</v>
      </c>
      <c r="L235" s="14">
        <v>3000</v>
      </c>
    </row>
    <row r="236" spans="1:12" x14ac:dyDescent="0.25">
      <c r="A236" s="3" t="s">
        <v>605</v>
      </c>
      <c r="B236" s="3" t="s">
        <v>562</v>
      </c>
      <c r="C236" s="3" t="s">
        <v>633</v>
      </c>
      <c r="D236" s="3" t="s">
        <v>634</v>
      </c>
      <c r="E236" s="16" t="s">
        <v>157</v>
      </c>
      <c r="F236" s="16" t="s">
        <v>584</v>
      </c>
      <c r="G236" s="3" t="s">
        <v>583</v>
      </c>
      <c r="H236" s="13">
        <v>0</v>
      </c>
      <c r="I236" s="13">
        <v>11</v>
      </c>
      <c r="J236" s="13">
        <v>11</v>
      </c>
      <c r="K236" s="14">
        <v>0</v>
      </c>
      <c r="L236" s="14">
        <v>11</v>
      </c>
    </row>
    <row r="237" spans="1:12" x14ac:dyDescent="0.25">
      <c r="A237" s="3" t="s">
        <v>605</v>
      </c>
      <c r="B237" s="3" t="s">
        <v>562</v>
      </c>
      <c r="C237" s="3" t="s">
        <v>633</v>
      </c>
      <c r="D237" s="3" t="s">
        <v>634</v>
      </c>
      <c r="E237" s="16" t="s">
        <v>158</v>
      </c>
      <c r="F237" s="16" t="s">
        <v>582</v>
      </c>
      <c r="G237" s="3" t="s">
        <v>585</v>
      </c>
      <c r="H237" s="13">
        <v>0</v>
      </c>
      <c r="I237" s="13">
        <v>1400</v>
      </c>
      <c r="J237" s="13">
        <v>1400</v>
      </c>
      <c r="K237" s="14">
        <v>9000</v>
      </c>
      <c r="L237" s="14">
        <v>5000</v>
      </c>
    </row>
    <row r="238" spans="1:12" x14ac:dyDescent="0.25">
      <c r="A238" s="3" t="s">
        <v>605</v>
      </c>
      <c r="B238" s="3" t="s">
        <v>562</v>
      </c>
      <c r="C238" s="3" t="s">
        <v>633</v>
      </c>
      <c r="D238" s="3" t="s">
        <v>634</v>
      </c>
      <c r="E238" s="16" t="s">
        <v>159</v>
      </c>
      <c r="F238" s="16" t="s">
        <v>584</v>
      </c>
      <c r="G238" s="3" t="s">
        <v>585</v>
      </c>
      <c r="H238" s="13">
        <v>0</v>
      </c>
      <c r="I238" s="13">
        <v>800</v>
      </c>
      <c r="J238" s="13">
        <v>800</v>
      </c>
      <c r="K238" s="14">
        <v>0</v>
      </c>
      <c r="L238" s="14">
        <v>0</v>
      </c>
    </row>
    <row r="239" spans="1:12" x14ac:dyDescent="0.25">
      <c r="A239" s="3" t="s">
        <v>605</v>
      </c>
      <c r="B239" s="3" t="s">
        <v>562</v>
      </c>
      <c r="C239" s="3" t="s">
        <v>633</v>
      </c>
      <c r="D239" s="3" t="s">
        <v>634</v>
      </c>
      <c r="E239" s="16" t="s">
        <v>160</v>
      </c>
      <c r="F239" s="16" t="s">
        <v>584</v>
      </c>
      <c r="G239" s="3" t="s">
        <v>585</v>
      </c>
      <c r="H239" s="13">
        <v>204.9</v>
      </c>
      <c r="I239" s="13">
        <v>160</v>
      </c>
      <c r="J239" s="13">
        <v>160</v>
      </c>
      <c r="K239" s="14">
        <v>0</v>
      </c>
      <c r="L239" s="14">
        <v>0</v>
      </c>
    </row>
    <row r="240" spans="1:12" x14ac:dyDescent="0.25">
      <c r="A240" s="3" t="s">
        <v>605</v>
      </c>
      <c r="B240" s="3" t="s">
        <v>562</v>
      </c>
      <c r="C240" s="3" t="s">
        <v>633</v>
      </c>
      <c r="D240" s="3" t="s">
        <v>634</v>
      </c>
      <c r="E240" s="16" t="s">
        <v>161</v>
      </c>
      <c r="F240" s="16" t="s">
        <v>584</v>
      </c>
      <c r="G240" s="3" t="s">
        <v>585</v>
      </c>
      <c r="H240" s="13">
        <v>1932.42</v>
      </c>
      <c r="I240" s="13">
        <v>160</v>
      </c>
      <c r="J240" s="13">
        <v>160</v>
      </c>
      <c r="K240" s="14">
        <v>0</v>
      </c>
      <c r="L240" s="14">
        <v>178</v>
      </c>
    </row>
    <row r="241" spans="1:12" x14ac:dyDescent="0.25">
      <c r="A241" s="3" t="s">
        <v>605</v>
      </c>
      <c r="B241" s="3" t="s">
        <v>562</v>
      </c>
      <c r="C241" s="3" t="s">
        <v>633</v>
      </c>
      <c r="D241" s="3" t="s">
        <v>634</v>
      </c>
      <c r="E241" s="16" t="s">
        <v>162</v>
      </c>
      <c r="F241" s="16" t="s">
        <v>584</v>
      </c>
      <c r="G241" s="3" t="s">
        <v>585</v>
      </c>
      <c r="H241" s="13">
        <v>494.39</v>
      </c>
      <c r="I241" s="13">
        <v>1460</v>
      </c>
      <c r="J241" s="13">
        <v>1460</v>
      </c>
      <c r="K241" s="14">
        <v>0</v>
      </c>
      <c r="L241" s="14">
        <v>178</v>
      </c>
    </row>
    <row r="242" spans="1:12" x14ac:dyDescent="0.25">
      <c r="A242" s="3" t="s">
        <v>605</v>
      </c>
      <c r="B242" s="3" t="s">
        <v>562</v>
      </c>
      <c r="C242" s="3" t="s">
        <v>633</v>
      </c>
      <c r="D242" s="3" t="s">
        <v>634</v>
      </c>
      <c r="E242" s="16" t="s">
        <v>163</v>
      </c>
      <c r="F242" s="16" t="s">
        <v>584</v>
      </c>
      <c r="G242" s="3" t="s">
        <v>585</v>
      </c>
      <c r="H242" s="13">
        <v>55.23</v>
      </c>
      <c r="I242" s="13">
        <v>0</v>
      </c>
      <c r="J242" s="13">
        <v>0</v>
      </c>
      <c r="K242" s="14">
        <v>0</v>
      </c>
      <c r="L242" s="14">
        <v>178</v>
      </c>
    </row>
    <row r="243" spans="1:12" x14ac:dyDescent="0.25">
      <c r="A243" s="3" t="s">
        <v>605</v>
      </c>
      <c r="B243" s="3" t="s">
        <v>562</v>
      </c>
      <c r="C243" s="3" t="s">
        <v>633</v>
      </c>
      <c r="D243" s="3" t="s">
        <v>634</v>
      </c>
      <c r="E243" s="16" t="s">
        <v>164</v>
      </c>
      <c r="F243" s="16" t="s">
        <v>584</v>
      </c>
      <c r="G243" s="3" t="s">
        <v>585</v>
      </c>
      <c r="H243" s="13">
        <v>474.21</v>
      </c>
      <c r="I243" s="13">
        <v>1360</v>
      </c>
      <c r="J243" s="13">
        <v>1360</v>
      </c>
      <c r="K243" s="14">
        <v>0</v>
      </c>
      <c r="L243" s="14">
        <v>1000</v>
      </c>
    </row>
    <row r="244" spans="1:12" x14ac:dyDescent="0.25">
      <c r="A244" s="3" t="s">
        <v>605</v>
      </c>
      <c r="B244" s="3" t="s">
        <v>562</v>
      </c>
      <c r="C244" s="3" t="s">
        <v>633</v>
      </c>
      <c r="D244" s="3" t="s">
        <v>634</v>
      </c>
      <c r="E244" s="16" t="s">
        <v>165</v>
      </c>
      <c r="F244" s="16" t="s">
        <v>584</v>
      </c>
      <c r="G244" s="3" t="s">
        <v>585</v>
      </c>
      <c r="H244" s="13">
        <v>819.68</v>
      </c>
      <c r="I244" s="13">
        <v>160</v>
      </c>
      <c r="J244" s="13">
        <v>160</v>
      </c>
      <c r="K244" s="14">
        <v>0</v>
      </c>
      <c r="L244" s="14">
        <v>1178</v>
      </c>
    </row>
    <row r="245" spans="1:12" x14ac:dyDescent="0.25">
      <c r="A245" s="3" t="s">
        <v>605</v>
      </c>
      <c r="B245" s="3" t="s">
        <v>562</v>
      </c>
      <c r="C245" s="3" t="s">
        <v>633</v>
      </c>
      <c r="D245" s="3" t="s">
        <v>634</v>
      </c>
      <c r="E245" s="16" t="s">
        <v>166</v>
      </c>
      <c r="F245" s="16" t="s">
        <v>584</v>
      </c>
      <c r="G245" s="3" t="s">
        <v>585</v>
      </c>
      <c r="H245" s="13">
        <v>1535.96</v>
      </c>
      <c r="I245" s="13">
        <v>1160</v>
      </c>
      <c r="J245" s="13">
        <v>1160</v>
      </c>
      <c r="K245" s="14">
        <v>0</v>
      </c>
      <c r="L245" s="14">
        <v>726</v>
      </c>
    </row>
    <row r="246" spans="1:12" x14ac:dyDescent="0.25">
      <c r="A246" s="3" t="s">
        <v>605</v>
      </c>
      <c r="B246" s="3" t="s">
        <v>562</v>
      </c>
      <c r="C246" s="3" t="s">
        <v>633</v>
      </c>
      <c r="D246" s="3" t="s">
        <v>634</v>
      </c>
      <c r="E246" s="16" t="s">
        <v>167</v>
      </c>
      <c r="F246" s="16" t="s">
        <v>565</v>
      </c>
      <c r="G246" s="3" t="s">
        <v>553</v>
      </c>
      <c r="H246" s="13">
        <v>2104.31</v>
      </c>
      <c r="I246" s="13">
        <v>4700</v>
      </c>
      <c r="J246" s="13">
        <v>4700</v>
      </c>
      <c r="K246" s="14">
        <v>4700</v>
      </c>
      <c r="L246" s="14">
        <v>4000</v>
      </c>
    </row>
    <row r="247" spans="1:12" x14ac:dyDescent="0.25">
      <c r="A247" s="3" t="s">
        <v>605</v>
      </c>
      <c r="B247" s="3" t="s">
        <v>562</v>
      </c>
      <c r="C247" s="3" t="s">
        <v>633</v>
      </c>
      <c r="D247" s="3" t="s">
        <v>634</v>
      </c>
      <c r="E247" s="16" t="s">
        <v>168</v>
      </c>
      <c r="F247" s="16" t="s">
        <v>568</v>
      </c>
      <c r="G247" s="3" t="s">
        <v>553</v>
      </c>
      <c r="H247" s="13">
        <v>0</v>
      </c>
      <c r="I247" s="13">
        <v>250</v>
      </c>
      <c r="J247" s="13">
        <v>250</v>
      </c>
      <c r="K247" s="14">
        <v>250</v>
      </c>
      <c r="L247" s="14">
        <v>500</v>
      </c>
    </row>
    <row r="248" spans="1:12" x14ac:dyDescent="0.25">
      <c r="A248" s="3" t="s">
        <v>605</v>
      </c>
      <c r="B248" s="3" t="s">
        <v>562</v>
      </c>
      <c r="C248" s="3" t="s">
        <v>633</v>
      </c>
      <c r="D248" s="3" t="s">
        <v>634</v>
      </c>
      <c r="E248" s="16" t="s">
        <v>169</v>
      </c>
      <c r="F248" s="16" t="s">
        <v>556</v>
      </c>
      <c r="G248" s="3" t="s">
        <v>553</v>
      </c>
      <c r="H248" s="13">
        <v>9490.92</v>
      </c>
      <c r="I248" s="13">
        <v>11000</v>
      </c>
      <c r="J248" s="13">
        <v>11000</v>
      </c>
      <c r="K248" s="14">
        <v>10760</v>
      </c>
      <c r="L248" s="14">
        <v>11736</v>
      </c>
    </row>
    <row r="249" spans="1:12" x14ac:dyDescent="0.25">
      <c r="A249" s="3" t="s">
        <v>605</v>
      </c>
      <c r="B249" s="3" t="s">
        <v>562</v>
      </c>
      <c r="C249" s="3" t="s">
        <v>633</v>
      </c>
      <c r="D249" s="3" t="s">
        <v>634</v>
      </c>
      <c r="E249" s="16" t="s">
        <v>170</v>
      </c>
      <c r="F249" s="16" t="s">
        <v>556</v>
      </c>
      <c r="G249" s="3" t="s">
        <v>553</v>
      </c>
      <c r="H249" s="13">
        <v>14971.73</v>
      </c>
      <c r="I249" s="13">
        <v>13000</v>
      </c>
      <c r="J249" s="13">
        <v>13000</v>
      </c>
      <c r="K249" s="14">
        <v>18674</v>
      </c>
      <c r="L249" s="14">
        <v>20270</v>
      </c>
    </row>
    <row r="250" spans="1:12" x14ac:dyDescent="0.25">
      <c r="A250" s="3" t="s">
        <v>605</v>
      </c>
      <c r="B250" s="3" t="s">
        <v>562</v>
      </c>
      <c r="C250" s="3" t="s">
        <v>633</v>
      </c>
      <c r="D250" s="3" t="s">
        <v>634</v>
      </c>
      <c r="E250" s="16" t="s">
        <v>171</v>
      </c>
      <c r="F250" s="16" t="s">
        <v>556</v>
      </c>
      <c r="G250" s="3" t="s">
        <v>553</v>
      </c>
      <c r="H250" s="13">
        <v>5023.21</v>
      </c>
      <c r="I250" s="13">
        <v>6600</v>
      </c>
      <c r="J250" s="13">
        <v>6600</v>
      </c>
      <c r="K250" s="14">
        <v>5294</v>
      </c>
      <c r="L250" s="14">
        <v>5692</v>
      </c>
    </row>
    <row r="251" spans="1:12" x14ac:dyDescent="0.25">
      <c r="A251" s="3" t="s">
        <v>605</v>
      </c>
      <c r="B251" s="3" t="s">
        <v>562</v>
      </c>
      <c r="C251" s="3" t="s">
        <v>633</v>
      </c>
      <c r="D251" s="3" t="s">
        <v>634</v>
      </c>
      <c r="E251" s="16" t="s">
        <v>172</v>
      </c>
      <c r="F251" s="16" t="s">
        <v>556</v>
      </c>
      <c r="G251" s="3" t="s">
        <v>553</v>
      </c>
      <c r="H251" s="13">
        <v>318.20999999999998</v>
      </c>
      <c r="I251" s="13">
        <v>450</v>
      </c>
      <c r="J251" s="13">
        <v>450</v>
      </c>
      <c r="K251" s="14">
        <v>370</v>
      </c>
      <c r="L251" s="14">
        <v>408</v>
      </c>
    </row>
    <row r="252" spans="1:12" x14ac:dyDescent="0.25">
      <c r="A252" s="3" t="s">
        <v>605</v>
      </c>
      <c r="B252" s="3" t="s">
        <v>562</v>
      </c>
      <c r="C252" s="3" t="s">
        <v>633</v>
      </c>
      <c r="D252" s="3" t="s">
        <v>634</v>
      </c>
      <c r="E252" s="16" t="s">
        <v>173</v>
      </c>
      <c r="F252" s="16" t="s">
        <v>556</v>
      </c>
      <c r="G252" s="3" t="s">
        <v>553</v>
      </c>
      <c r="H252" s="13">
        <v>10842.75</v>
      </c>
      <c r="I252" s="13">
        <v>12000</v>
      </c>
      <c r="J252" s="13">
        <v>12000</v>
      </c>
      <c r="K252" s="14">
        <v>11047</v>
      </c>
      <c r="L252" s="14">
        <v>12191</v>
      </c>
    </row>
    <row r="253" spans="1:12" x14ac:dyDescent="0.25">
      <c r="A253" s="3" t="s">
        <v>605</v>
      </c>
      <c r="B253" s="3" t="s">
        <v>562</v>
      </c>
      <c r="C253" s="3" t="s">
        <v>633</v>
      </c>
      <c r="D253" s="3" t="s">
        <v>634</v>
      </c>
      <c r="E253" s="16" t="s">
        <v>174</v>
      </c>
      <c r="F253" s="16" t="s">
        <v>556</v>
      </c>
      <c r="G253" s="3" t="s">
        <v>553</v>
      </c>
      <c r="H253" s="13">
        <v>8528.9599999999991</v>
      </c>
      <c r="I253" s="13">
        <v>9000</v>
      </c>
      <c r="J253" s="13">
        <v>9000</v>
      </c>
      <c r="K253" s="14">
        <v>9304</v>
      </c>
      <c r="L253" s="14">
        <v>10111</v>
      </c>
    </row>
    <row r="254" spans="1:12" x14ac:dyDescent="0.25">
      <c r="A254" s="3" t="s">
        <v>605</v>
      </c>
      <c r="B254" s="3" t="s">
        <v>562</v>
      </c>
      <c r="C254" s="3" t="s">
        <v>633</v>
      </c>
      <c r="D254" s="3" t="s">
        <v>634</v>
      </c>
      <c r="E254" s="16" t="s">
        <v>175</v>
      </c>
      <c r="F254" s="16" t="s">
        <v>556</v>
      </c>
      <c r="G254" s="3" t="s">
        <v>553</v>
      </c>
      <c r="H254" s="13">
        <v>6718.46</v>
      </c>
      <c r="I254" s="13">
        <v>7000</v>
      </c>
      <c r="J254" s="13">
        <v>7000</v>
      </c>
      <c r="K254" s="14">
        <v>7450</v>
      </c>
      <c r="L254" s="14">
        <v>8128</v>
      </c>
    </row>
    <row r="255" spans="1:12" x14ac:dyDescent="0.25">
      <c r="A255" s="3" t="s">
        <v>605</v>
      </c>
      <c r="B255" s="3" t="s">
        <v>562</v>
      </c>
      <c r="C255" s="3" t="s">
        <v>633</v>
      </c>
      <c r="D255" s="3" t="s">
        <v>634</v>
      </c>
      <c r="E255" s="16" t="s">
        <v>176</v>
      </c>
      <c r="F255" s="16" t="s">
        <v>556</v>
      </c>
      <c r="G255" s="3" t="s">
        <v>553</v>
      </c>
      <c r="H255" s="13">
        <v>6495.07</v>
      </c>
      <c r="I255" s="13">
        <v>8000</v>
      </c>
      <c r="J255" s="13">
        <v>8000</v>
      </c>
      <c r="K255" s="14">
        <v>6765</v>
      </c>
      <c r="L255" s="14">
        <v>7369</v>
      </c>
    </row>
    <row r="256" spans="1:12" x14ac:dyDescent="0.25">
      <c r="A256" s="3" t="s">
        <v>605</v>
      </c>
      <c r="B256" s="3" t="s">
        <v>562</v>
      </c>
      <c r="C256" s="3" t="s">
        <v>633</v>
      </c>
      <c r="D256" s="3" t="s">
        <v>634</v>
      </c>
      <c r="E256" s="16" t="s">
        <v>177</v>
      </c>
      <c r="F256" s="16" t="s">
        <v>556</v>
      </c>
      <c r="G256" s="3" t="s">
        <v>553</v>
      </c>
      <c r="H256" s="13">
        <v>15592.88</v>
      </c>
      <c r="I256" s="13">
        <v>15000</v>
      </c>
      <c r="J256" s="13">
        <v>15000</v>
      </c>
      <c r="K256" s="14">
        <v>17583</v>
      </c>
      <c r="L256" s="14">
        <v>19807</v>
      </c>
    </row>
    <row r="257" spans="1:12" x14ac:dyDescent="0.25">
      <c r="A257" s="3" t="s">
        <v>605</v>
      </c>
      <c r="B257" s="3" t="s">
        <v>562</v>
      </c>
      <c r="C257" s="3" t="s">
        <v>633</v>
      </c>
      <c r="D257" s="3" t="s">
        <v>634</v>
      </c>
      <c r="E257" s="16" t="s">
        <v>178</v>
      </c>
      <c r="F257" s="16" t="s">
        <v>556</v>
      </c>
      <c r="G257" s="3" t="s">
        <v>553</v>
      </c>
      <c r="H257" s="13">
        <v>0</v>
      </c>
      <c r="I257" s="13">
        <v>5000</v>
      </c>
      <c r="J257" s="13">
        <v>5000</v>
      </c>
      <c r="K257" s="14">
        <v>5000</v>
      </c>
      <c r="L257" s="14">
        <v>10000</v>
      </c>
    </row>
    <row r="258" spans="1:12" x14ac:dyDescent="0.25">
      <c r="A258" s="3" t="s">
        <v>605</v>
      </c>
      <c r="B258" s="3" t="s">
        <v>562</v>
      </c>
      <c r="C258" s="3" t="s">
        <v>633</v>
      </c>
      <c r="D258" s="3" t="s">
        <v>634</v>
      </c>
      <c r="E258" s="17" t="s">
        <v>624</v>
      </c>
      <c r="F258" s="16" t="s">
        <v>556</v>
      </c>
      <c r="G258" s="3" t="s">
        <v>553</v>
      </c>
      <c r="K258" s="14">
        <v>2000</v>
      </c>
      <c r="L258" s="14">
        <v>12000</v>
      </c>
    </row>
    <row r="259" spans="1:12" x14ac:dyDescent="0.25">
      <c r="A259" s="3" t="s">
        <v>605</v>
      </c>
      <c r="B259" s="3" t="s">
        <v>562</v>
      </c>
      <c r="C259" s="3" t="s">
        <v>633</v>
      </c>
      <c r="D259" s="3" t="s">
        <v>634</v>
      </c>
      <c r="E259" s="16" t="s">
        <v>179</v>
      </c>
      <c r="F259" s="16" t="s">
        <v>556</v>
      </c>
      <c r="G259" s="3" t="s">
        <v>553</v>
      </c>
      <c r="H259" s="13">
        <v>120.75</v>
      </c>
      <c r="I259" s="13">
        <v>0</v>
      </c>
      <c r="J259" s="13">
        <v>0</v>
      </c>
      <c r="K259" s="14">
        <v>3391</v>
      </c>
      <c r="L259" s="14">
        <v>3670</v>
      </c>
    </row>
    <row r="260" spans="1:12" x14ac:dyDescent="0.25">
      <c r="A260" s="3" t="s">
        <v>605</v>
      </c>
      <c r="B260" s="3" t="s">
        <v>562</v>
      </c>
      <c r="C260" s="3" t="s">
        <v>633</v>
      </c>
      <c r="D260" s="3" t="s">
        <v>634</v>
      </c>
      <c r="E260" s="16" t="s">
        <v>180</v>
      </c>
      <c r="F260" s="16" t="s">
        <v>556</v>
      </c>
      <c r="G260" s="3" t="s">
        <v>553</v>
      </c>
      <c r="H260" s="13">
        <v>1482.47</v>
      </c>
      <c r="I260" s="13">
        <v>1300</v>
      </c>
      <c r="J260" s="13">
        <v>1300</v>
      </c>
      <c r="K260" s="14">
        <v>1959</v>
      </c>
      <c r="L260" s="14">
        <v>2145</v>
      </c>
    </row>
    <row r="261" spans="1:12" x14ac:dyDescent="0.25">
      <c r="A261" s="3" t="s">
        <v>605</v>
      </c>
      <c r="B261" s="3" t="s">
        <v>562</v>
      </c>
      <c r="C261" s="3" t="s">
        <v>633</v>
      </c>
      <c r="D261" s="3" t="s">
        <v>634</v>
      </c>
      <c r="E261" s="17" t="s">
        <v>615</v>
      </c>
      <c r="F261" s="16" t="s">
        <v>556</v>
      </c>
      <c r="G261" s="3" t="s">
        <v>553</v>
      </c>
      <c r="L261" s="14">
        <v>2500</v>
      </c>
    </row>
    <row r="262" spans="1:12" x14ac:dyDescent="0.25">
      <c r="A262" s="3" t="s">
        <v>605</v>
      </c>
      <c r="B262" s="3" t="s">
        <v>562</v>
      </c>
      <c r="C262" s="3" t="s">
        <v>633</v>
      </c>
      <c r="D262" s="3" t="s">
        <v>634</v>
      </c>
      <c r="E262" s="16" t="s">
        <v>181</v>
      </c>
      <c r="F262" s="16" t="s">
        <v>556</v>
      </c>
      <c r="G262" s="3" t="s">
        <v>553</v>
      </c>
      <c r="H262" s="13">
        <v>1300.1500000000001</v>
      </c>
      <c r="I262" s="13">
        <v>1300</v>
      </c>
      <c r="J262" s="13">
        <v>1300</v>
      </c>
      <c r="K262" s="14">
        <v>1653</v>
      </c>
      <c r="L262" s="14">
        <v>1736</v>
      </c>
    </row>
    <row r="263" spans="1:12" x14ac:dyDescent="0.25">
      <c r="A263" s="3" t="s">
        <v>605</v>
      </c>
      <c r="B263" s="3" t="s">
        <v>562</v>
      </c>
      <c r="C263" s="3" t="s">
        <v>633</v>
      </c>
      <c r="D263" s="3" t="s">
        <v>634</v>
      </c>
      <c r="E263" s="16" t="s">
        <v>182</v>
      </c>
      <c r="F263" s="16" t="s">
        <v>556</v>
      </c>
      <c r="G263" s="3" t="s">
        <v>553</v>
      </c>
      <c r="H263" s="13">
        <v>2374.64</v>
      </c>
      <c r="I263" s="13">
        <v>2100</v>
      </c>
      <c r="J263" s="13">
        <v>2100</v>
      </c>
      <c r="K263" s="14">
        <v>2879</v>
      </c>
      <c r="L263" s="14">
        <v>3023</v>
      </c>
    </row>
    <row r="264" spans="1:12" x14ac:dyDescent="0.25">
      <c r="A264" s="3" t="s">
        <v>605</v>
      </c>
      <c r="B264" s="3" t="s">
        <v>562</v>
      </c>
      <c r="C264" s="3" t="s">
        <v>633</v>
      </c>
      <c r="D264" s="3" t="s">
        <v>634</v>
      </c>
      <c r="E264" s="16" t="s">
        <v>183</v>
      </c>
      <c r="F264" s="16" t="s">
        <v>556</v>
      </c>
      <c r="G264" s="3" t="s">
        <v>553</v>
      </c>
      <c r="H264" s="13">
        <v>1895.93</v>
      </c>
      <c r="I264" s="13">
        <v>2500</v>
      </c>
      <c r="J264" s="13">
        <v>2500</v>
      </c>
      <c r="K264" s="14">
        <v>2005</v>
      </c>
      <c r="L264" s="14">
        <v>2106</v>
      </c>
    </row>
    <row r="265" spans="1:12" x14ac:dyDescent="0.25">
      <c r="A265" s="3" t="s">
        <v>605</v>
      </c>
      <c r="B265" s="3" t="s">
        <v>562</v>
      </c>
      <c r="C265" s="3" t="s">
        <v>633</v>
      </c>
      <c r="D265" s="3" t="s">
        <v>634</v>
      </c>
      <c r="E265" s="16" t="s">
        <v>184</v>
      </c>
      <c r="F265" s="16" t="s">
        <v>556</v>
      </c>
      <c r="G265" s="3" t="s">
        <v>553</v>
      </c>
      <c r="H265" s="13">
        <v>2528.4299999999998</v>
      </c>
      <c r="I265" s="13">
        <v>2300</v>
      </c>
      <c r="J265" s="13">
        <v>2300</v>
      </c>
      <c r="K265" s="14">
        <v>2658</v>
      </c>
      <c r="L265" s="14">
        <v>2791</v>
      </c>
    </row>
    <row r="266" spans="1:12" x14ac:dyDescent="0.25">
      <c r="A266" s="3" t="s">
        <v>605</v>
      </c>
      <c r="B266" s="3" t="s">
        <v>562</v>
      </c>
      <c r="C266" s="3" t="s">
        <v>633</v>
      </c>
      <c r="D266" s="3" t="s">
        <v>634</v>
      </c>
      <c r="E266" s="16" t="s">
        <v>185</v>
      </c>
      <c r="F266" s="16" t="s">
        <v>556</v>
      </c>
      <c r="G266" s="3" t="s">
        <v>553</v>
      </c>
      <c r="H266" s="13">
        <v>2118.23</v>
      </c>
      <c r="I266" s="13">
        <v>2300</v>
      </c>
      <c r="J266" s="13">
        <v>2300</v>
      </c>
      <c r="K266" s="14">
        <v>2433</v>
      </c>
      <c r="L266" s="14">
        <v>2555</v>
      </c>
    </row>
    <row r="267" spans="1:12" x14ac:dyDescent="0.25">
      <c r="A267" s="3" t="s">
        <v>605</v>
      </c>
      <c r="B267" s="3" t="s">
        <v>562</v>
      </c>
      <c r="C267" s="3" t="s">
        <v>633</v>
      </c>
      <c r="D267" s="3" t="s">
        <v>634</v>
      </c>
      <c r="E267" s="16" t="s">
        <v>186</v>
      </c>
      <c r="F267" s="16" t="s">
        <v>556</v>
      </c>
      <c r="G267" s="3" t="s">
        <v>553</v>
      </c>
      <c r="H267" s="13">
        <v>2164.69</v>
      </c>
      <c r="I267" s="13">
        <v>2400</v>
      </c>
      <c r="J267" s="13">
        <v>2400</v>
      </c>
      <c r="K267" s="14">
        <v>2200</v>
      </c>
      <c r="L267" s="14">
        <v>2310</v>
      </c>
    </row>
    <row r="268" spans="1:12" x14ac:dyDescent="0.25">
      <c r="A268" s="3" t="s">
        <v>605</v>
      </c>
      <c r="B268" s="3" t="s">
        <v>562</v>
      </c>
      <c r="C268" s="3" t="s">
        <v>633</v>
      </c>
      <c r="D268" s="3" t="s">
        <v>634</v>
      </c>
      <c r="E268" s="16" t="s">
        <v>187</v>
      </c>
      <c r="F268" s="16" t="s">
        <v>556</v>
      </c>
      <c r="G268" s="3" t="s">
        <v>553</v>
      </c>
      <c r="H268" s="13">
        <v>2242.67</v>
      </c>
      <c r="I268" s="13">
        <v>2500</v>
      </c>
      <c r="J268" s="13">
        <v>2500</v>
      </c>
      <c r="K268" s="14">
        <v>2159</v>
      </c>
      <c r="L268" s="14">
        <v>2267</v>
      </c>
    </row>
    <row r="269" spans="1:12" x14ac:dyDescent="0.25">
      <c r="A269" s="3" t="s">
        <v>605</v>
      </c>
      <c r="B269" s="3" t="s">
        <v>562</v>
      </c>
      <c r="C269" s="3" t="s">
        <v>633</v>
      </c>
      <c r="D269" s="3" t="s">
        <v>634</v>
      </c>
      <c r="E269" s="16" t="s">
        <v>188</v>
      </c>
      <c r="F269" s="16" t="s">
        <v>556</v>
      </c>
      <c r="G269" s="3" t="s">
        <v>553</v>
      </c>
      <c r="H269" s="13">
        <v>325.14999999999998</v>
      </c>
      <c r="I269" s="13">
        <v>500</v>
      </c>
      <c r="J269" s="13">
        <v>500</v>
      </c>
      <c r="K269" s="14">
        <v>500</v>
      </c>
      <c r="L269" s="14">
        <v>411</v>
      </c>
    </row>
    <row r="270" spans="1:12" x14ac:dyDescent="0.25">
      <c r="A270" s="3" t="s">
        <v>605</v>
      </c>
      <c r="B270" s="3" t="s">
        <v>562</v>
      </c>
      <c r="C270" s="3" t="s">
        <v>633</v>
      </c>
      <c r="D270" s="3" t="s">
        <v>634</v>
      </c>
      <c r="E270" s="16" t="s">
        <v>189</v>
      </c>
      <c r="F270" s="16" t="s">
        <v>556</v>
      </c>
      <c r="G270" s="3" t="s">
        <v>553</v>
      </c>
      <c r="H270" s="13">
        <v>0</v>
      </c>
      <c r="I270" s="13">
        <v>500</v>
      </c>
      <c r="J270" s="13">
        <v>500</v>
      </c>
      <c r="K270" s="14">
        <v>125</v>
      </c>
      <c r="L270" s="14">
        <v>2500</v>
      </c>
    </row>
    <row r="271" spans="1:12" x14ac:dyDescent="0.25">
      <c r="A271" s="3" t="s">
        <v>605</v>
      </c>
      <c r="B271" s="3" t="s">
        <v>562</v>
      </c>
      <c r="C271" s="3" t="s">
        <v>633</v>
      </c>
      <c r="D271" s="3" t="s">
        <v>634</v>
      </c>
      <c r="E271" s="16" t="s">
        <v>190</v>
      </c>
      <c r="F271" s="16" t="s">
        <v>556</v>
      </c>
      <c r="G271" s="3" t="s">
        <v>553</v>
      </c>
      <c r="H271" s="13">
        <v>1432.89</v>
      </c>
      <c r="I271" s="13">
        <v>2000</v>
      </c>
      <c r="J271" s="13">
        <v>2000</v>
      </c>
      <c r="K271" s="14">
        <v>6300</v>
      </c>
      <c r="L271" s="14">
        <v>6300</v>
      </c>
    </row>
    <row r="272" spans="1:12" x14ac:dyDescent="0.25">
      <c r="A272" s="3" t="s">
        <v>605</v>
      </c>
      <c r="B272" s="3" t="s">
        <v>562</v>
      </c>
      <c r="C272" s="3" t="s">
        <v>633</v>
      </c>
      <c r="D272" s="3" t="s">
        <v>634</v>
      </c>
      <c r="E272" s="17" t="s">
        <v>620</v>
      </c>
      <c r="F272" s="16" t="s">
        <v>556</v>
      </c>
      <c r="G272" s="3" t="s">
        <v>553</v>
      </c>
      <c r="L272" s="14">
        <v>2000</v>
      </c>
    </row>
    <row r="273" spans="1:12" x14ac:dyDescent="0.25">
      <c r="A273" s="3" t="s">
        <v>605</v>
      </c>
      <c r="B273" s="3" t="s">
        <v>562</v>
      </c>
      <c r="C273" s="3" t="s">
        <v>633</v>
      </c>
      <c r="D273" s="3" t="s">
        <v>634</v>
      </c>
      <c r="E273" s="16" t="s">
        <v>191</v>
      </c>
      <c r="F273" s="16" t="s">
        <v>556</v>
      </c>
      <c r="G273" s="3" t="s">
        <v>553</v>
      </c>
      <c r="H273" s="13">
        <v>6090.16</v>
      </c>
      <c r="I273" s="13">
        <v>5000</v>
      </c>
      <c r="J273" s="13">
        <v>5000</v>
      </c>
      <c r="K273" s="14">
        <v>10804</v>
      </c>
      <c r="L273" s="14">
        <v>16800</v>
      </c>
    </row>
    <row r="274" spans="1:12" x14ac:dyDescent="0.25">
      <c r="A274" s="3" t="s">
        <v>605</v>
      </c>
      <c r="B274" s="3" t="s">
        <v>562</v>
      </c>
      <c r="C274" s="3" t="s">
        <v>633</v>
      </c>
      <c r="D274" s="3" t="s">
        <v>634</v>
      </c>
      <c r="E274" s="16" t="s">
        <v>192</v>
      </c>
      <c r="F274" s="16" t="s">
        <v>556</v>
      </c>
      <c r="G274" s="3" t="s">
        <v>553</v>
      </c>
      <c r="H274" s="13">
        <v>3575.58</v>
      </c>
      <c r="I274" s="13">
        <v>4000</v>
      </c>
      <c r="J274" s="13">
        <v>4000</v>
      </c>
      <c r="K274" s="14">
        <v>4000</v>
      </c>
      <c r="L274" s="14">
        <v>3360</v>
      </c>
    </row>
    <row r="275" spans="1:12" x14ac:dyDescent="0.25">
      <c r="A275" s="3" t="s">
        <v>605</v>
      </c>
      <c r="B275" s="3" t="s">
        <v>562</v>
      </c>
      <c r="C275" s="3" t="s">
        <v>633</v>
      </c>
      <c r="D275" s="3" t="s">
        <v>634</v>
      </c>
      <c r="E275" s="16" t="s">
        <v>193</v>
      </c>
      <c r="F275" s="16" t="s">
        <v>556</v>
      </c>
      <c r="G275" s="3" t="s">
        <v>553</v>
      </c>
      <c r="H275" s="13">
        <v>4529.2700000000004</v>
      </c>
      <c r="I275" s="13">
        <v>5000</v>
      </c>
      <c r="J275" s="13">
        <v>5000</v>
      </c>
      <c r="K275" s="14">
        <v>4500</v>
      </c>
      <c r="L275" s="14">
        <v>4500</v>
      </c>
    </row>
    <row r="276" spans="1:12" x14ac:dyDescent="0.25">
      <c r="A276" s="3" t="s">
        <v>605</v>
      </c>
      <c r="B276" s="3" t="s">
        <v>562</v>
      </c>
      <c r="C276" s="3" t="s">
        <v>633</v>
      </c>
      <c r="D276" s="3" t="s">
        <v>634</v>
      </c>
      <c r="E276" s="16" t="s">
        <v>194</v>
      </c>
      <c r="F276" s="16" t="s">
        <v>556</v>
      </c>
      <c r="G276" s="3" t="s">
        <v>553</v>
      </c>
      <c r="H276" s="13">
        <v>5770.95</v>
      </c>
      <c r="I276" s="13">
        <v>8000</v>
      </c>
      <c r="J276" s="13">
        <v>8000</v>
      </c>
      <c r="K276" s="14">
        <v>5800</v>
      </c>
      <c r="L276" s="14">
        <v>5800</v>
      </c>
    </row>
    <row r="277" spans="1:12" x14ac:dyDescent="0.25">
      <c r="A277" s="3" t="s">
        <v>605</v>
      </c>
      <c r="B277" s="3" t="s">
        <v>562</v>
      </c>
      <c r="C277" s="3" t="s">
        <v>633</v>
      </c>
      <c r="D277" s="3" t="s">
        <v>634</v>
      </c>
      <c r="E277" s="16" t="s">
        <v>195</v>
      </c>
      <c r="F277" s="16" t="s">
        <v>556</v>
      </c>
      <c r="G277" s="3" t="s">
        <v>553</v>
      </c>
      <c r="H277" s="13">
        <v>3691.52</v>
      </c>
      <c r="I277" s="13">
        <v>4000</v>
      </c>
      <c r="J277" s="13">
        <v>4000</v>
      </c>
      <c r="K277" s="14">
        <v>3600</v>
      </c>
      <c r="L277" s="14">
        <v>3600</v>
      </c>
    </row>
    <row r="278" spans="1:12" x14ac:dyDescent="0.25">
      <c r="A278" s="3" t="s">
        <v>605</v>
      </c>
      <c r="B278" s="3" t="s">
        <v>562</v>
      </c>
      <c r="C278" s="3" t="s">
        <v>633</v>
      </c>
      <c r="D278" s="3" t="s">
        <v>634</v>
      </c>
      <c r="E278" s="16" t="s">
        <v>196</v>
      </c>
      <c r="F278" s="16" t="s">
        <v>556</v>
      </c>
      <c r="G278" s="3" t="s">
        <v>553</v>
      </c>
      <c r="H278" s="13">
        <v>1794.71</v>
      </c>
      <c r="I278" s="13">
        <v>2000</v>
      </c>
      <c r="J278" s="13">
        <v>2000</v>
      </c>
      <c r="K278" s="14">
        <v>1800</v>
      </c>
      <c r="L278" s="14">
        <v>2000</v>
      </c>
    </row>
    <row r="279" spans="1:12" x14ac:dyDescent="0.25">
      <c r="A279" s="3" t="s">
        <v>605</v>
      </c>
      <c r="B279" s="3" t="s">
        <v>562</v>
      </c>
      <c r="C279" s="3" t="s">
        <v>633</v>
      </c>
      <c r="D279" s="3" t="s">
        <v>634</v>
      </c>
      <c r="E279" s="16" t="s">
        <v>197</v>
      </c>
      <c r="F279" s="16" t="s">
        <v>556</v>
      </c>
      <c r="G279" s="3" t="s">
        <v>553</v>
      </c>
      <c r="H279" s="13">
        <v>6169.78</v>
      </c>
      <c r="I279" s="13">
        <v>6000</v>
      </c>
      <c r="J279" s="13">
        <v>6000</v>
      </c>
      <c r="K279" s="14">
        <v>4800</v>
      </c>
      <c r="L279" s="14">
        <v>5000</v>
      </c>
    </row>
    <row r="280" spans="1:12" x14ac:dyDescent="0.25">
      <c r="A280" s="3" t="s">
        <v>605</v>
      </c>
      <c r="B280" s="3" t="s">
        <v>562</v>
      </c>
      <c r="C280" s="3" t="s">
        <v>633</v>
      </c>
      <c r="D280" s="3" t="s">
        <v>634</v>
      </c>
      <c r="E280" s="16" t="s">
        <v>198</v>
      </c>
      <c r="F280" s="16" t="s">
        <v>556</v>
      </c>
      <c r="G280" s="3" t="s">
        <v>553</v>
      </c>
      <c r="H280" s="13">
        <v>3000.12</v>
      </c>
      <c r="I280" s="13">
        <v>3000</v>
      </c>
      <c r="J280" s="13">
        <v>3000</v>
      </c>
      <c r="K280" s="14">
        <v>4400</v>
      </c>
      <c r="L280" s="14">
        <v>4500</v>
      </c>
    </row>
    <row r="281" spans="1:12" x14ac:dyDescent="0.25">
      <c r="A281" s="3" t="s">
        <v>605</v>
      </c>
      <c r="B281" s="3" t="s">
        <v>562</v>
      </c>
      <c r="C281" s="3" t="s">
        <v>633</v>
      </c>
      <c r="D281" s="3" t="s">
        <v>634</v>
      </c>
      <c r="E281" s="16" t="s">
        <v>199</v>
      </c>
      <c r="F281" s="16" t="s">
        <v>556</v>
      </c>
      <c r="G281" s="3" t="s">
        <v>553</v>
      </c>
      <c r="H281" s="13">
        <v>0</v>
      </c>
      <c r="I281" s="13">
        <v>1500</v>
      </c>
      <c r="J281" s="13">
        <v>1500</v>
      </c>
      <c r="K281" s="14">
        <v>1100</v>
      </c>
      <c r="L281" s="14">
        <v>3600</v>
      </c>
    </row>
    <row r="282" spans="1:12" x14ac:dyDescent="0.25">
      <c r="A282" s="3" t="s">
        <v>605</v>
      </c>
      <c r="B282" s="3" t="s">
        <v>562</v>
      </c>
      <c r="C282" s="3" t="s">
        <v>633</v>
      </c>
      <c r="D282" s="3" t="s">
        <v>634</v>
      </c>
      <c r="E282" s="16" t="s">
        <v>200</v>
      </c>
      <c r="F282" s="16" t="s">
        <v>556</v>
      </c>
      <c r="G282" s="3" t="s">
        <v>553</v>
      </c>
      <c r="H282" s="13">
        <v>632</v>
      </c>
      <c r="I282" s="13">
        <v>1000</v>
      </c>
      <c r="J282" s="13">
        <v>1000</v>
      </c>
      <c r="K282" s="14">
        <v>1000</v>
      </c>
      <c r="L282" s="14">
        <v>1050</v>
      </c>
    </row>
    <row r="283" spans="1:12" x14ac:dyDescent="0.25">
      <c r="A283" s="3" t="s">
        <v>605</v>
      </c>
      <c r="B283" s="3" t="s">
        <v>562</v>
      </c>
      <c r="C283" s="3" t="s">
        <v>633</v>
      </c>
      <c r="D283" s="3" t="s">
        <v>634</v>
      </c>
      <c r="E283" s="17" t="s">
        <v>616</v>
      </c>
      <c r="F283" s="16" t="s">
        <v>556</v>
      </c>
      <c r="G283" s="3" t="s">
        <v>553</v>
      </c>
      <c r="L283" s="14">
        <v>1200</v>
      </c>
    </row>
    <row r="284" spans="1:12" x14ac:dyDescent="0.25">
      <c r="A284" s="3" t="s">
        <v>605</v>
      </c>
      <c r="B284" s="3" t="s">
        <v>562</v>
      </c>
      <c r="C284" s="3" t="s">
        <v>633</v>
      </c>
      <c r="D284" s="3" t="s">
        <v>634</v>
      </c>
      <c r="E284" s="16" t="s">
        <v>201</v>
      </c>
      <c r="F284" s="16" t="s">
        <v>556</v>
      </c>
      <c r="G284" s="3" t="s">
        <v>553</v>
      </c>
      <c r="H284" s="13">
        <v>4958.92</v>
      </c>
      <c r="I284" s="13">
        <v>6000</v>
      </c>
      <c r="J284" s="13">
        <v>6000</v>
      </c>
      <c r="K284" s="14">
        <v>5316</v>
      </c>
      <c r="L284" s="14">
        <v>6114</v>
      </c>
    </row>
    <row r="285" spans="1:12" x14ac:dyDescent="0.25">
      <c r="A285" s="3" t="s">
        <v>605</v>
      </c>
      <c r="B285" s="3" t="s">
        <v>562</v>
      </c>
      <c r="C285" s="3" t="s">
        <v>633</v>
      </c>
      <c r="D285" s="3" t="s">
        <v>634</v>
      </c>
      <c r="E285" s="16" t="s">
        <v>202</v>
      </c>
      <c r="F285" s="16" t="s">
        <v>556</v>
      </c>
      <c r="G285" s="3" t="s">
        <v>553</v>
      </c>
      <c r="H285" s="13">
        <v>2605.9899999999998</v>
      </c>
      <c r="I285" s="13">
        <v>3000</v>
      </c>
      <c r="J285" s="13">
        <v>3000</v>
      </c>
      <c r="K285" s="14">
        <v>2892</v>
      </c>
      <c r="L285" s="14">
        <v>3326</v>
      </c>
    </row>
    <row r="286" spans="1:12" x14ac:dyDescent="0.25">
      <c r="A286" s="3" t="s">
        <v>605</v>
      </c>
      <c r="B286" s="3" t="s">
        <v>562</v>
      </c>
      <c r="C286" s="3" t="s">
        <v>633</v>
      </c>
      <c r="D286" s="3" t="s">
        <v>634</v>
      </c>
      <c r="E286" s="16" t="s">
        <v>203</v>
      </c>
      <c r="F286" s="16" t="s">
        <v>556</v>
      </c>
      <c r="G286" s="3" t="s">
        <v>553</v>
      </c>
      <c r="H286" s="13">
        <v>3175.26</v>
      </c>
      <c r="I286" s="13">
        <v>4000</v>
      </c>
      <c r="J286" s="13">
        <v>4000</v>
      </c>
      <c r="K286" s="14">
        <v>3768</v>
      </c>
      <c r="L286" s="14">
        <v>4334</v>
      </c>
    </row>
    <row r="287" spans="1:12" x14ac:dyDescent="0.25">
      <c r="A287" s="3" t="s">
        <v>605</v>
      </c>
      <c r="B287" s="3" t="s">
        <v>562</v>
      </c>
      <c r="C287" s="3" t="s">
        <v>633</v>
      </c>
      <c r="D287" s="3" t="s">
        <v>634</v>
      </c>
      <c r="E287" s="16" t="s">
        <v>204</v>
      </c>
      <c r="F287" s="16" t="s">
        <v>556</v>
      </c>
      <c r="G287" s="3" t="s">
        <v>553</v>
      </c>
      <c r="H287" s="13">
        <v>4959.95</v>
      </c>
      <c r="I287" s="13">
        <v>5000</v>
      </c>
      <c r="J287" s="13">
        <v>5000</v>
      </c>
      <c r="K287" s="14">
        <v>5316</v>
      </c>
      <c r="L287" s="14">
        <v>6114</v>
      </c>
    </row>
    <row r="288" spans="1:12" x14ac:dyDescent="0.25">
      <c r="A288" s="3" t="s">
        <v>605</v>
      </c>
      <c r="B288" s="3" t="s">
        <v>562</v>
      </c>
      <c r="C288" s="3" t="s">
        <v>633</v>
      </c>
      <c r="D288" s="3" t="s">
        <v>634</v>
      </c>
      <c r="E288" s="16" t="s">
        <v>205</v>
      </c>
      <c r="F288" s="16" t="s">
        <v>556</v>
      </c>
      <c r="G288" s="3" t="s">
        <v>553</v>
      </c>
      <c r="H288" s="13">
        <v>4045.97</v>
      </c>
      <c r="I288" s="13">
        <v>4000</v>
      </c>
      <c r="J288" s="13">
        <v>4000</v>
      </c>
      <c r="K288" s="14">
        <v>6087</v>
      </c>
      <c r="L288" s="14">
        <v>6369</v>
      </c>
    </row>
    <row r="289" spans="1:12" x14ac:dyDescent="0.25">
      <c r="A289" s="3" t="s">
        <v>605</v>
      </c>
      <c r="B289" s="3" t="s">
        <v>562</v>
      </c>
      <c r="C289" s="3" t="s">
        <v>633</v>
      </c>
      <c r="D289" s="3" t="s">
        <v>634</v>
      </c>
      <c r="E289" s="16" t="s">
        <v>206</v>
      </c>
      <c r="F289" s="16" t="s">
        <v>556</v>
      </c>
      <c r="G289" s="3" t="s">
        <v>553</v>
      </c>
      <c r="H289" s="13">
        <v>2765.05</v>
      </c>
      <c r="I289" s="13">
        <v>3500</v>
      </c>
      <c r="J289" s="13">
        <v>3500</v>
      </c>
      <c r="K289" s="14">
        <v>3012</v>
      </c>
      <c r="L289" s="14">
        <v>3464</v>
      </c>
    </row>
    <row r="290" spans="1:12" x14ac:dyDescent="0.25">
      <c r="A290" s="3" t="s">
        <v>605</v>
      </c>
      <c r="B290" s="3" t="s">
        <v>562</v>
      </c>
      <c r="C290" s="3" t="s">
        <v>633</v>
      </c>
      <c r="D290" s="3" t="s">
        <v>634</v>
      </c>
      <c r="E290" s="16" t="s">
        <v>207</v>
      </c>
      <c r="F290" s="16" t="s">
        <v>556</v>
      </c>
      <c r="G290" s="3" t="s">
        <v>553</v>
      </c>
      <c r="H290" s="13">
        <v>2453.65</v>
      </c>
      <c r="I290" s="13">
        <v>3000</v>
      </c>
      <c r="J290" s="13">
        <v>3000</v>
      </c>
      <c r="K290" s="14">
        <v>2304</v>
      </c>
      <c r="L290" s="14">
        <v>2650</v>
      </c>
    </row>
    <row r="291" spans="1:12" x14ac:dyDescent="0.25">
      <c r="A291" s="3" t="s">
        <v>605</v>
      </c>
      <c r="B291" s="3" t="s">
        <v>562</v>
      </c>
      <c r="C291" s="3" t="s">
        <v>633</v>
      </c>
      <c r="D291" s="3" t="s">
        <v>634</v>
      </c>
      <c r="E291" s="16" t="s">
        <v>208</v>
      </c>
      <c r="F291" s="16" t="s">
        <v>556</v>
      </c>
      <c r="G291" s="3" t="s">
        <v>553</v>
      </c>
      <c r="H291" s="13">
        <v>1846.07</v>
      </c>
      <c r="I291" s="13">
        <v>2500</v>
      </c>
      <c r="J291" s="13">
        <v>2500</v>
      </c>
      <c r="K291" s="14">
        <v>2316</v>
      </c>
      <c r="L291" s="14">
        <v>2664</v>
      </c>
    </row>
    <row r="292" spans="1:12" x14ac:dyDescent="0.25">
      <c r="A292" s="3" t="s">
        <v>605</v>
      </c>
      <c r="B292" s="3" t="s">
        <v>562</v>
      </c>
      <c r="C292" s="3" t="s">
        <v>633</v>
      </c>
      <c r="D292" s="3" t="s">
        <v>634</v>
      </c>
      <c r="E292" s="16" t="s">
        <v>209</v>
      </c>
      <c r="F292" s="16" t="s">
        <v>556</v>
      </c>
      <c r="G292" s="3" t="s">
        <v>553</v>
      </c>
      <c r="H292" s="13">
        <v>0</v>
      </c>
      <c r="I292" s="13">
        <v>500</v>
      </c>
      <c r="J292" s="13">
        <v>500</v>
      </c>
      <c r="K292" s="14">
        <v>0</v>
      </c>
      <c r="L292" s="14">
        <v>3000</v>
      </c>
    </row>
    <row r="293" spans="1:12" x14ac:dyDescent="0.25">
      <c r="A293" s="3" t="s">
        <v>605</v>
      </c>
      <c r="B293" s="3" t="s">
        <v>562</v>
      </c>
      <c r="C293" s="3" t="s">
        <v>633</v>
      </c>
      <c r="D293" s="3" t="s">
        <v>634</v>
      </c>
      <c r="E293" s="16" t="s">
        <v>210</v>
      </c>
      <c r="F293" s="16" t="s">
        <v>556</v>
      </c>
      <c r="G293" s="3" t="s">
        <v>553</v>
      </c>
      <c r="H293" s="13">
        <v>2993.28</v>
      </c>
      <c r="I293" s="13">
        <v>3000</v>
      </c>
      <c r="J293" s="13">
        <v>3000</v>
      </c>
      <c r="K293" s="14">
        <v>5011</v>
      </c>
      <c r="L293" s="14">
        <v>5251</v>
      </c>
    </row>
    <row r="294" spans="1:12" x14ac:dyDescent="0.25">
      <c r="A294" s="3" t="s">
        <v>605</v>
      </c>
      <c r="B294" s="3" t="s">
        <v>562</v>
      </c>
      <c r="C294" s="3" t="s">
        <v>633</v>
      </c>
      <c r="D294" s="3" t="s">
        <v>634</v>
      </c>
      <c r="E294" s="16" t="s">
        <v>211</v>
      </c>
      <c r="F294" s="16" t="s">
        <v>556</v>
      </c>
      <c r="G294" s="3" t="s">
        <v>553</v>
      </c>
      <c r="H294" s="13">
        <v>24964.02</v>
      </c>
      <c r="I294" s="13">
        <v>25000</v>
      </c>
      <c r="J294" s="13">
        <v>25000</v>
      </c>
      <c r="K294" s="14">
        <v>26685</v>
      </c>
      <c r="L294" s="14">
        <v>28553</v>
      </c>
    </row>
    <row r="295" spans="1:12" x14ac:dyDescent="0.25">
      <c r="A295" s="3" t="s">
        <v>605</v>
      </c>
      <c r="B295" s="3" t="s">
        <v>562</v>
      </c>
      <c r="C295" s="3" t="s">
        <v>633</v>
      </c>
      <c r="D295" s="3" t="s">
        <v>634</v>
      </c>
      <c r="E295" s="16" t="s">
        <v>212</v>
      </c>
      <c r="F295" s="16" t="s">
        <v>556</v>
      </c>
      <c r="G295" s="3" t="s">
        <v>553</v>
      </c>
      <c r="H295" s="13">
        <v>3632.82</v>
      </c>
      <c r="I295" s="13">
        <v>5000</v>
      </c>
      <c r="J295" s="13">
        <v>5000</v>
      </c>
      <c r="K295" s="14">
        <v>4085</v>
      </c>
      <c r="L295" s="14">
        <v>4371</v>
      </c>
    </row>
    <row r="296" spans="1:12" x14ac:dyDescent="0.25">
      <c r="A296" s="3" t="s">
        <v>605</v>
      </c>
      <c r="B296" s="3" t="s">
        <v>562</v>
      </c>
      <c r="C296" s="3" t="s">
        <v>633</v>
      </c>
      <c r="D296" s="3" t="s">
        <v>634</v>
      </c>
      <c r="E296" s="16" t="s">
        <v>213</v>
      </c>
      <c r="F296" s="16" t="s">
        <v>556</v>
      </c>
      <c r="G296" s="3" t="s">
        <v>553</v>
      </c>
      <c r="H296" s="13">
        <v>2021.64</v>
      </c>
      <c r="I296" s="13">
        <v>2500</v>
      </c>
      <c r="J296" s="13">
        <v>2500</v>
      </c>
      <c r="K296" s="14">
        <v>2398</v>
      </c>
      <c r="L296" s="14">
        <v>2566</v>
      </c>
    </row>
    <row r="297" spans="1:12" x14ac:dyDescent="0.25">
      <c r="A297" s="3" t="s">
        <v>605</v>
      </c>
      <c r="B297" s="3" t="s">
        <v>562</v>
      </c>
      <c r="C297" s="3" t="s">
        <v>633</v>
      </c>
      <c r="D297" s="3" t="s">
        <v>634</v>
      </c>
      <c r="E297" s="16" t="s">
        <v>214</v>
      </c>
      <c r="F297" s="16" t="s">
        <v>556</v>
      </c>
      <c r="G297" s="3" t="s">
        <v>553</v>
      </c>
      <c r="H297" s="13">
        <v>1016.95</v>
      </c>
      <c r="I297" s="13">
        <v>1200</v>
      </c>
      <c r="J297" s="13">
        <v>1200</v>
      </c>
      <c r="K297" s="14">
        <v>1186</v>
      </c>
      <c r="L297" s="14">
        <v>1269</v>
      </c>
    </row>
    <row r="298" spans="1:12" x14ac:dyDescent="0.25">
      <c r="A298" s="3" t="s">
        <v>605</v>
      </c>
      <c r="B298" s="3" t="s">
        <v>562</v>
      </c>
      <c r="C298" s="3" t="s">
        <v>633</v>
      </c>
      <c r="D298" s="3" t="s">
        <v>634</v>
      </c>
      <c r="E298" s="16" t="s">
        <v>215</v>
      </c>
      <c r="F298" s="16" t="s">
        <v>556</v>
      </c>
      <c r="G298" s="3" t="s">
        <v>553</v>
      </c>
      <c r="H298" s="13">
        <v>1016.95</v>
      </c>
      <c r="I298" s="13">
        <v>1200</v>
      </c>
      <c r="J298" s="13">
        <v>1200</v>
      </c>
      <c r="K298" s="14">
        <v>1186</v>
      </c>
      <c r="L298" s="14">
        <v>1269</v>
      </c>
    </row>
    <row r="299" spans="1:12" x14ac:dyDescent="0.25">
      <c r="A299" s="3" t="s">
        <v>605</v>
      </c>
      <c r="B299" s="3" t="s">
        <v>562</v>
      </c>
      <c r="C299" s="3" t="s">
        <v>633</v>
      </c>
      <c r="D299" s="3" t="s">
        <v>634</v>
      </c>
      <c r="E299" s="16" t="s">
        <v>216</v>
      </c>
      <c r="F299" s="16" t="s">
        <v>556</v>
      </c>
      <c r="G299" s="3" t="s">
        <v>553</v>
      </c>
      <c r="H299" s="13">
        <v>1018.09</v>
      </c>
      <c r="I299" s="13">
        <v>1200</v>
      </c>
      <c r="J299" s="13">
        <v>1200</v>
      </c>
      <c r="K299" s="14">
        <v>1186</v>
      </c>
      <c r="L299" s="14">
        <v>1269</v>
      </c>
    </row>
    <row r="300" spans="1:12" x14ac:dyDescent="0.25">
      <c r="A300" s="3" t="s">
        <v>605</v>
      </c>
      <c r="B300" s="3" t="s">
        <v>562</v>
      </c>
      <c r="C300" s="3" t="s">
        <v>633</v>
      </c>
      <c r="D300" s="3" t="s">
        <v>634</v>
      </c>
      <c r="E300" s="16" t="s">
        <v>217</v>
      </c>
      <c r="F300" s="16" t="s">
        <v>556</v>
      </c>
      <c r="G300" s="3" t="s">
        <v>553</v>
      </c>
      <c r="H300" s="13">
        <v>1018.09</v>
      </c>
      <c r="I300" s="13">
        <v>1200</v>
      </c>
      <c r="J300" s="13">
        <v>1200</v>
      </c>
      <c r="K300" s="14">
        <v>1186</v>
      </c>
      <c r="L300" s="14">
        <v>1269</v>
      </c>
    </row>
    <row r="301" spans="1:12" x14ac:dyDescent="0.25">
      <c r="A301" s="3" t="s">
        <v>605</v>
      </c>
      <c r="B301" s="3" t="s">
        <v>562</v>
      </c>
      <c r="C301" s="3" t="s">
        <v>633</v>
      </c>
      <c r="D301" s="3" t="s">
        <v>634</v>
      </c>
      <c r="E301" s="16" t="s">
        <v>218</v>
      </c>
      <c r="F301" s="16" t="s">
        <v>556</v>
      </c>
      <c r="G301" s="3" t="s">
        <v>553</v>
      </c>
      <c r="H301" s="13">
        <v>1017.52</v>
      </c>
      <c r="I301" s="13">
        <v>900</v>
      </c>
      <c r="J301" s="13">
        <v>900</v>
      </c>
      <c r="K301" s="14">
        <v>1186</v>
      </c>
      <c r="L301" s="14">
        <v>1269</v>
      </c>
    </row>
    <row r="302" spans="1:12" x14ac:dyDescent="0.25">
      <c r="A302" s="3" t="s">
        <v>605</v>
      </c>
      <c r="B302" s="3" t="s">
        <v>562</v>
      </c>
      <c r="C302" s="3" t="s">
        <v>633</v>
      </c>
      <c r="D302" s="3" t="s">
        <v>634</v>
      </c>
      <c r="E302" s="16" t="s">
        <v>219</v>
      </c>
      <c r="F302" s="16" t="s">
        <v>556</v>
      </c>
      <c r="G302" s="3" t="s">
        <v>553</v>
      </c>
      <c r="H302" s="13">
        <v>0</v>
      </c>
      <c r="I302" s="13">
        <v>500</v>
      </c>
      <c r="J302" s="13">
        <v>500</v>
      </c>
      <c r="K302" s="14">
        <v>0</v>
      </c>
      <c r="L302" s="14">
        <v>1269</v>
      </c>
    </row>
    <row r="303" spans="1:12" x14ac:dyDescent="0.25">
      <c r="A303" s="3" t="s">
        <v>605</v>
      </c>
      <c r="B303" s="3" t="s">
        <v>562</v>
      </c>
      <c r="C303" s="3" t="s">
        <v>633</v>
      </c>
      <c r="D303" s="3" t="s">
        <v>634</v>
      </c>
      <c r="E303" s="16" t="s">
        <v>220</v>
      </c>
      <c r="F303" s="16" t="s">
        <v>556</v>
      </c>
      <c r="G303" s="3" t="s">
        <v>553</v>
      </c>
      <c r="H303" s="13">
        <v>174.02</v>
      </c>
      <c r="I303" s="13">
        <v>168</v>
      </c>
      <c r="J303" s="13">
        <v>168</v>
      </c>
      <c r="K303" s="14">
        <v>180</v>
      </c>
      <c r="L303" s="14">
        <v>200</v>
      </c>
    </row>
    <row r="304" spans="1:12" x14ac:dyDescent="0.25">
      <c r="A304" s="3" t="s">
        <v>605</v>
      </c>
      <c r="B304" s="3" t="s">
        <v>562</v>
      </c>
      <c r="C304" s="3" t="s">
        <v>633</v>
      </c>
      <c r="D304" s="3" t="s">
        <v>634</v>
      </c>
      <c r="E304" s="16" t="s">
        <v>221</v>
      </c>
      <c r="F304" s="16" t="s">
        <v>556</v>
      </c>
      <c r="G304" s="3" t="s">
        <v>553</v>
      </c>
      <c r="H304" s="13">
        <v>249.28</v>
      </c>
      <c r="I304" s="13">
        <v>0</v>
      </c>
      <c r="J304" s="13">
        <v>0</v>
      </c>
      <c r="K304" s="14">
        <v>1500</v>
      </c>
      <c r="L304" s="14">
        <v>1550</v>
      </c>
    </row>
    <row r="305" spans="1:12" x14ac:dyDescent="0.25">
      <c r="A305" s="3" t="s">
        <v>605</v>
      </c>
      <c r="B305" s="3" t="s">
        <v>562</v>
      </c>
      <c r="C305" s="3" t="s">
        <v>633</v>
      </c>
      <c r="D305" s="3" t="s">
        <v>634</v>
      </c>
      <c r="E305" s="16" t="s">
        <v>222</v>
      </c>
      <c r="F305" s="16" t="s">
        <v>556</v>
      </c>
      <c r="G305" s="3" t="s">
        <v>553</v>
      </c>
      <c r="H305" s="13">
        <v>52.2</v>
      </c>
      <c r="I305" s="13">
        <v>48</v>
      </c>
      <c r="J305" s="13">
        <v>48</v>
      </c>
      <c r="K305" s="14">
        <v>48</v>
      </c>
      <c r="L305" s="14">
        <v>50</v>
      </c>
    </row>
    <row r="306" spans="1:12" x14ac:dyDescent="0.25">
      <c r="A306" s="3" t="s">
        <v>605</v>
      </c>
      <c r="B306" s="3" t="s">
        <v>562</v>
      </c>
      <c r="C306" s="3" t="s">
        <v>633</v>
      </c>
      <c r="D306" s="3" t="s">
        <v>634</v>
      </c>
      <c r="E306" s="16" t="s">
        <v>223</v>
      </c>
      <c r="F306" s="16" t="s">
        <v>556</v>
      </c>
      <c r="G306" s="3" t="s">
        <v>553</v>
      </c>
      <c r="H306" s="13">
        <v>75.48</v>
      </c>
      <c r="I306" s="13">
        <v>72</v>
      </c>
      <c r="J306" s="13">
        <v>72</v>
      </c>
      <c r="K306" s="14">
        <v>72</v>
      </c>
      <c r="L306" s="14">
        <v>75</v>
      </c>
    </row>
    <row r="307" spans="1:12" x14ac:dyDescent="0.25">
      <c r="A307" s="3" t="s">
        <v>605</v>
      </c>
      <c r="B307" s="3" t="s">
        <v>562</v>
      </c>
      <c r="C307" s="3" t="s">
        <v>633</v>
      </c>
      <c r="D307" s="3" t="s">
        <v>634</v>
      </c>
      <c r="E307" s="16" t="s">
        <v>224</v>
      </c>
      <c r="F307" s="16" t="s">
        <v>556</v>
      </c>
      <c r="G307" s="3" t="s">
        <v>553</v>
      </c>
      <c r="H307" s="13">
        <v>348.5</v>
      </c>
      <c r="I307" s="13">
        <v>0</v>
      </c>
      <c r="J307" s="13">
        <v>0</v>
      </c>
      <c r="K307" s="14">
        <v>840</v>
      </c>
      <c r="L307" s="14">
        <v>900</v>
      </c>
    </row>
    <row r="308" spans="1:12" x14ac:dyDescent="0.25">
      <c r="A308" s="3" t="s">
        <v>605</v>
      </c>
      <c r="B308" s="3" t="s">
        <v>562</v>
      </c>
      <c r="C308" s="3" t="s">
        <v>633</v>
      </c>
      <c r="D308" s="3" t="s">
        <v>634</v>
      </c>
      <c r="E308" s="16" t="s">
        <v>225</v>
      </c>
      <c r="F308" s="16" t="s">
        <v>556</v>
      </c>
      <c r="G308" s="3" t="s">
        <v>553</v>
      </c>
      <c r="H308" s="13">
        <v>0</v>
      </c>
      <c r="I308" s="13">
        <v>0</v>
      </c>
      <c r="J308" s="13">
        <v>0</v>
      </c>
      <c r="K308" s="14">
        <v>0</v>
      </c>
      <c r="L308" s="14">
        <v>900</v>
      </c>
    </row>
    <row r="309" spans="1:12" x14ac:dyDescent="0.25">
      <c r="A309" s="3" t="s">
        <v>605</v>
      </c>
      <c r="B309" s="3" t="s">
        <v>562</v>
      </c>
      <c r="C309" s="3" t="s">
        <v>633</v>
      </c>
      <c r="D309" s="3" t="s">
        <v>634</v>
      </c>
      <c r="E309" s="16" t="s">
        <v>226</v>
      </c>
      <c r="F309" s="16" t="s">
        <v>556</v>
      </c>
      <c r="G309" s="3" t="s">
        <v>553</v>
      </c>
      <c r="H309" s="13">
        <v>4867.4399999999996</v>
      </c>
      <c r="I309" s="13">
        <v>5500</v>
      </c>
      <c r="J309" s="13">
        <v>5500</v>
      </c>
      <c r="K309" s="14">
        <v>5802</v>
      </c>
      <c r="L309" s="14">
        <v>11527</v>
      </c>
    </row>
    <row r="310" spans="1:12" x14ac:dyDescent="0.25">
      <c r="A310" s="3" t="s">
        <v>605</v>
      </c>
      <c r="B310" s="3" t="s">
        <v>562</v>
      </c>
      <c r="C310" s="3" t="s">
        <v>633</v>
      </c>
      <c r="D310" s="3" t="s">
        <v>634</v>
      </c>
      <c r="E310" s="16" t="s">
        <v>227</v>
      </c>
      <c r="F310" s="16" t="s">
        <v>556</v>
      </c>
      <c r="G310" s="3" t="s">
        <v>553</v>
      </c>
      <c r="H310" s="13">
        <v>1867.36</v>
      </c>
      <c r="I310" s="13">
        <v>2500</v>
      </c>
      <c r="J310" s="13">
        <v>2500</v>
      </c>
      <c r="K310" s="14">
        <v>1704</v>
      </c>
      <c r="L310" s="14">
        <v>1789</v>
      </c>
    </row>
    <row r="311" spans="1:12" x14ac:dyDescent="0.25">
      <c r="A311" s="3" t="s">
        <v>605</v>
      </c>
      <c r="B311" s="3" t="s">
        <v>562</v>
      </c>
      <c r="C311" s="3" t="s">
        <v>633</v>
      </c>
      <c r="D311" s="3" t="s">
        <v>634</v>
      </c>
      <c r="E311" s="16" t="s">
        <v>228</v>
      </c>
      <c r="F311" s="16" t="s">
        <v>556</v>
      </c>
      <c r="G311" s="3" t="s">
        <v>553</v>
      </c>
      <c r="H311" s="13">
        <v>1867.42</v>
      </c>
      <c r="I311" s="13">
        <v>2000</v>
      </c>
      <c r="J311" s="13">
        <v>2000</v>
      </c>
      <c r="K311" s="14">
        <v>1704</v>
      </c>
      <c r="L311" s="14">
        <v>1789</v>
      </c>
    </row>
    <row r="312" spans="1:12" x14ac:dyDescent="0.25">
      <c r="A312" s="3" t="s">
        <v>605</v>
      </c>
      <c r="B312" s="3" t="s">
        <v>562</v>
      </c>
      <c r="C312" s="3" t="s">
        <v>633</v>
      </c>
      <c r="D312" s="3" t="s">
        <v>634</v>
      </c>
      <c r="E312" s="16" t="s">
        <v>229</v>
      </c>
      <c r="F312" s="16" t="s">
        <v>556</v>
      </c>
      <c r="G312" s="3" t="s">
        <v>553</v>
      </c>
      <c r="H312" s="13">
        <v>7234.18</v>
      </c>
      <c r="I312" s="13">
        <v>9500</v>
      </c>
      <c r="J312" s="13">
        <v>9500</v>
      </c>
      <c r="K312" s="14">
        <v>5412</v>
      </c>
      <c r="L312" s="14">
        <v>5683</v>
      </c>
    </row>
    <row r="313" spans="1:12" x14ac:dyDescent="0.25">
      <c r="A313" s="3" t="s">
        <v>605</v>
      </c>
      <c r="B313" s="3" t="s">
        <v>562</v>
      </c>
      <c r="C313" s="3" t="s">
        <v>633</v>
      </c>
      <c r="D313" s="3" t="s">
        <v>634</v>
      </c>
      <c r="E313" s="16" t="s">
        <v>230</v>
      </c>
      <c r="F313" s="16" t="s">
        <v>556</v>
      </c>
      <c r="G313" s="3" t="s">
        <v>553</v>
      </c>
      <c r="H313" s="13">
        <v>6011.2</v>
      </c>
      <c r="I313" s="13">
        <v>8000</v>
      </c>
      <c r="J313" s="13">
        <v>8000</v>
      </c>
      <c r="K313" s="14">
        <v>5412</v>
      </c>
      <c r="L313" s="14">
        <v>5683</v>
      </c>
    </row>
    <row r="314" spans="1:12" x14ac:dyDescent="0.25">
      <c r="A314" s="3" t="s">
        <v>605</v>
      </c>
      <c r="B314" s="3" t="s">
        <v>562</v>
      </c>
      <c r="C314" s="3" t="s">
        <v>633</v>
      </c>
      <c r="D314" s="3" t="s">
        <v>634</v>
      </c>
      <c r="E314" s="16" t="s">
        <v>231</v>
      </c>
      <c r="F314" s="16" t="s">
        <v>556</v>
      </c>
      <c r="G314" s="3" t="s">
        <v>553</v>
      </c>
      <c r="H314" s="13">
        <v>6091.2</v>
      </c>
      <c r="I314" s="13">
        <v>7000</v>
      </c>
      <c r="J314" s="13">
        <v>7000</v>
      </c>
      <c r="K314" s="14">
        <v>5412</v>
      </c>
      <c r="L314" s="14">
        <v>5683</v>
      </c>
    </row>
    <row r="315" spans="1:12" x14ac:dyDescent="0.25">
      <c r="A315" s="3" t="s">
        <v>605</v>
      </c>
      <c r="B315" s="3" t="s">
        <v>562</v>
      </c>
      <c r="C315" s="3" t="s">
        <v>633</v>
      </c>
      <c r="D315" s="3" t="s">
        <v>634</v>
      </c>
      <c r="E315" s="16" t="s">
        <v>232</v>
      </c>
      <c r="F315" s="16" t="s">
        <v>556</v>
      </c>
      <c r="G315" s="3" t="s">
        <v>553</v>
      </c>
      <c r="H315" s="13">
        <v>11183.2</v>
      </c>
      <c r="I315" s="13">
        <v>15000</v>
      </c>
      <c r="J315" s="13">
        <v>15000</v>
      </c>
      <c r="K315" s="14">
        <v>5412</v>
      </c>
      <c r="L315" s="14">
        <v>5683</v>
      </c>
    </row>
    <row r="316" spans="1:12" x14ac:dyDescent="0.25">
      <c r="A316" s="3" t="s">
        <v>605</v>
      </c>
      <c r="B316" s="3" t="s">
        <v>562</v>
      </c>
      <c r="C316" s="3" t="s">
        <v>633</v>
      </c>
      <c r="D316" s="3" t="s">
        <v>634</v>
      </c>
      <c r="E316" s="16" t="s">
        <v>233</v>
      </c>
      <c r="F316" s="16" t="s">
        <v>556</v>
      </c>
      <c r="G316" s="3" t="s">
        <v>553</v>
      </c>
      <c r="H316" s="13">
        <v>0</v>
      </c>
      <c r="I316" s="13">
        <v>4500</v>
      </c>
      <c r="J316" s="13">
        <v>4500</v>
      </c>
      <c r="K316" s="14">
        <v>548</v>
      </c>
      <c r="L316" s="14">
        <v>6576</v>
      </c>
    </row>
    <row r="317" spans="1:12" x14ac:dyDescent="0.25">
      <c r="A317" s="3" t="s">
        <v>605</v>
      </c>
      <c r="B317" s="3" t="s">
        <v>562</v>
      </c>
      <c r="C317" s="3" t="s">
        <v>633</v>
      </c>
      <c r="D317" s="3" t="s">
        <v>634</v>
      </c>
      <c r="E317" s="16" t="s">
        <v>621</v>
      </c>
      <c r="F317" s="16" t="s">
        <v>557</v>
      </c>
      <c r="G317" s="3" t="s">
        <v>553</v>
      </c>
      <c r="L317" s="14">
        <v>35000</v>
      </c>
    </row>
    <row r="318" spans="1:12" x14ac:dyDescent="0.25">
      <c r="A318" s="3" t="s">
        <v>605</v>
      </c>
      <c r="B318" s="3" t="s">
        <v>562</v>
      </c>
      <c r="C318" s="3" t="s">
        <v>633</v>
      </c>
      <c r="D318" s="3" t="s">
        <v>634</v>
      </c>
      <c r="E318" s="16" t="s">
        <v>617</v>
      </c>
      <c r="F318" s="16" t="s">
        <v>557</v>
      </c>
      <c r="G318" s="3" t="s">
        <v>553</v>
      </c>
      <c r="L318" s="14">
        <v>4000</v>
      </c>
    </row>
    <row r="319" spans="1:12" x14ac:dyDescent="0.25">
      <c r="A319" s="3" t="s">
        <v>605</v>
      </c>
      <c r="B319" s="3" t="s">
        <v>562</v>
      </c>
      <c r="C319" s="3" t="s">
        <v>633</v>
      </c>
      <c r="D319" s="3" t="s">
        <v>634</v>
      </c>
      <c r="E319" s="16" t="s">
        <v>234</v>
      </c>
      <c r="F319" s="16" t="s">
        <v>557</v>
      </c>
      <c r="G319" s="3" t="s">
        <v>553</v>
      </c>
      <c r="H319" s="13">
        <v>2623.18</v>
      </c>
      <c r="I319" s="13">
        <v>10000</v>
      </c>
      <c r="J319" s="13">
        <v>10000</v>
      </c>
      <c r="K319" s="14">
        <v>5000</v>
      </c>
      <c r="L319" s="14">
        <v>10000</v>
      </c>
    </row>
    <row r="320" spans="1:12" x14ac:dyDescent="0.25">
      <c r="A320" s="3" t="s">
        <v>605</v>
      </c>
      <c r="B320" s="3" t="s">
        <v>562</v>
      </c>
      <c r="C320" s="3" t="s">
        <v>633</v>
      </c>
      <c r="D320" s="3" t="s">
        <v>634</v>
      </c>
      <c r="E320" s="16" t="s">
        <v>235</v>
      </c>
      <c r="F320" s="16" t="s">
        <v>557</v>
      </c>
      <c r="G320" s="3" t="s">
        <v>553</v>
      </c>
      <c r="H320" s="13">
        <v>16364.26</v>
      </c>
      <c r="I320" s="13">
        <v>10000</v>
      </c>
      <c r="J320" s="13">
        <v>10000</v>
      </c>
      <c r="K320" s="14">
        <v>5000</v>
      </c>
      <c r="L320" s="14">
        <v>10000</v>
      </c>
    </row>
    <row r="321" spans="1:12" x14ac:dyDescent="0.25">
      <c r="A321" s="3" t="s">
        <v>605</v>
      </c>
      <c r="B321" s="3" t="s">
        <v>562</v>
      </c>
      <c r="C321" s="3" t="s">
        <v>633</v>
      </c>
      <c r="D321" s="3" t="s">
        <v>634</v>
      </c>
      <c r="E321" s="16" t="s">
        <v>236</v>
      </c>
      <c r="F321" s="16" t="s">
        <v>557</v>
      </c>
      <c r="G321" s="3" t="s">
        <v>553</v>
      </c>
      <c r="H321" s="13">
        <v>3852.63</v>
      </c>
      <c r="I321" s="13">
        <v>5000</v>
      </c>
      <c r="J321" s="13">
        <v>5000</v>
      </c>
      <c r="K321" s="14">
        <v>3500</v>
      </c>
      <c r="L321" s="14">
        <v>3000</v>
      </c>
    </row>
    <row r="322" spans="1:12" x14ac:dyDescent="0.25">
      <c r="A322" s="3" t="s">
        <v>605</v>
      </c>
      <c r="B322" s="3" t="s">
        <v>562</v>
      </c>
      <c r="C322" s="3" t="s">
        <v>633</v>
      </c>
      <c r="D322" s="3" t="s">
        <v>634</v>
      </c>
      <c r="E322" s="16" t="s">
        <v>237</v>
      </c>
      <c r="F322" s="16" t="s">
        <v>557</v>
      </c>
      <c r="G322" s="3" t="s">
        <v>553</v>
      </c>
      <c r="H322" s="13">
        <v>12495.62</v>
      </c>
      <c r="I322" s="13">
        <v>20000</v>
      </c>
      <c r="J322" s="13">
        <v>20000</v>
      </c>
      <c r="K322" s="14">
        <v>26000</v>
      </c>
      <c r="L322" s="14">
        <v>26000</v>
      </c>
    </row>
    <row r="323" spans="1:12" x14ac:dyDescent="0.25">
      <c r="A323" s="3" t="s">
        <v>605</v>
      </c>
      <c r="B323" s="3" t="s">
        <v>562</v>
      </c>
      <c r="C323" s="3" t="s">
        <v>633</v>
      </c>
      <c r="D323" s="3" t="s">
        <v>634</v>
      </c>
      <c r="E323" s="16" t="s">
        <v>238</v>
      </c>
      <c r="F323" s="16" t="s">
        <v>557</v>
      </c>
      <c r="G323" s="3" t="s">
        <v>553</v>
      </c>
      <c r="H323" s="13">
        <v>9202.9</v>
      </c>
      <c r="I323" s="13">
        <v>6000</v>
      </c>
      <c r="J323" s="13">
        <v>6000</v>
      </c>
      <c r="K323" s="14">
        <v>12000</v>
      </c>
      <c r="L323" s="14">
        <v>21000</v>
      </c>
    </row>
    <row r="324" spans="1:12" x14ac:dyDescent="0.25">
      <c r="A324" s="3" t="s">
        <v>605</v>
      </c>
      <c r="B324" s="3" t="s">
        <v>562</v>
      </c>
      <c r="C324" s="3" t="s">
        <v>633</v>
      </c>
      <c r="D324" s="3" t="s">
        <v>634</v>
      </c>
      <c r="E324" s="16" t="s">
        <v>239</v>
      </c>
      <c r="F324" s="16" t="s">
        <v>557</v>
      </c>
      <c r="G324" s="3" t="s">
        <v>553</v>
      </c>
      <c r="H324" s="13">
        <v>4518.45</v>
      </c>
      <c r="I324" s="13">
        <v>6000</v>
      </c>
      <c r="J324" s="13">
        <v>6000</v>
      </c>
      <c r="K324" s="14">
        <v>8000</v>
      </c>
      <c r="L324" s="14">
        <v>6000</v>
      </c>
    </row>
    <row r="325" spans="1:12" x14ac:dyDescent="0.25">
      <c r="A325" s="3" t="s">
        <v>605</v>
      </c>
      <c r="B325" s="3" t="s">
        <v>562</v>
      </c>
      <c r="C325" s="3" t="s">
        <v>633</v>
      </c>
      <c r="D325" s="3" t="s">
        <v>634</v>
      </c>
      <c r="E325" s="16" t="s">
        <v>240</v>
      </c>
      <c r="F325" s="16" t="s">
        <v>557</v>
      </c>
      <c r="G325" s="3" t="s">
        <v>553</v>
      </c>
      <c r="H325" s="13">
        <v>5461.9</v>
      </c>
      <c r="I325" s="13">
        <v>7500</v>
      </c>
      <c r="J325" s="13">
        <v>7500</v>
      </c>
      <c r="K325" s="14">
        <v>7500</v>
      </c>
      <c r="L325" s="14">
        <v>5000</v>
      </c>
    </row>
    <row r="326" spans="1:12" x14ac:dyDescent="0.25">
      <c r="A326" s="3" t="s">
        <v>605</v>
      </c>
      <c r="B326" s="3" t="s">
        <v>562</v>
      </c>
      <c r="C326" s="3" t="s">
        <v>633</v>
      </c>
      <c r="D326" s="3" t="s">
        <v>634</v>
      </c>
      <c r="E326" s="16" t="s">
        <v>241</v>
      </c>
      <c r="F326" s="16" t="s">
        <v>557</v>
      </c>
      <c r="G326" s="3" t="s">
        <v>553</v>
      </c>
      <c r="H326" s="13">
        <v>19448.5</v>
      </c>
      <c r="I326" s="13">
        <v>10000</v>
      </c>
      <c r="J326" s="13">
        <v>10000</v>
      </c>
      <c r="K326" s="14">
        <v>10000</v>
      </c>
      <c r="L326" s="14">
        <v>10000</v>
      </c>
    </row>
    <row r="327" spans="1:12" x14ac:dyDescent="0.25">
      <c r="A327" s="3" t="s">
        <v>605</v>
      </c>
      <c r="B327" s="3" t="s">
        <v>562</v>
      </c>
      <c r="C327" s="3" t="s">
        <v>633</v>
      </c>
      <c r="D327" s="3" t="s">
        <v>634</v>
      </c>
      <c r="E327" s="16" t="s">
        <v>242</v>
      </c>
      <c r="F327" s="16" t="s">
        <v>557</v>
      </c>
      <c r="G327" s="3" t="s">
        <v>553</v>
      </c>
      <c r="H327" s="13">
        <v>0</v>
      </c>
      <c r="I327" s="13">
        <v>1500</v>
      </c>
      <c r="J327" s="13">
        <v>1500</v>
      </c>
      <c r="K327" s="14">
        <v>0</v>
      </c>
      <c r="L327" s="14">
        <v>5000</v>
      </c>
    </row>
    <row r="328" spans="1:12" x14ac:dyDescent="0.25">
      <c r="A328" s="3" t="s">
        <v>605</v>
      </c>
      <c r="B328" s="3" t="s">
        <v>562</v>
      </c>
      <c r="C328" s="3" t="s">
        <v>633</v>
      </c>
      <c r="D328" s="3" t="s">
        <v>634</v>
      </c>
      <c r="E328" s="16" t="s">
        <v>243</v>
      </c>
      <c r="F328" s="16" t="s">
        <v>557</v>
      </c>
      <c r="G328" s="3" t="s">
        <v>553</v>
      </c>
      <c r="H328" s="13">
        <v>0</v>
      </c>
      <c r="I328" s="13">
        <v>0</v>
      </c>
      <c r="J328" s="13">
        <v>0</v>
      </c>
      <c r="K328" s="14">
        <v>7000</v>
      </c>
      <c r="L328" s="14">
        <v>3000</v>
      </c>
    </row>
    <row r="329" spans="1:12" x14ac:dyDescent="0.25">
      <c r="A329" s="3" t="s">
        <v>605</v>
      </c>
      <c r="B329" s="3" t="s">
        <v>562</v>
      </c>
      <c r="C329" s="3" t="s">
        <v>633</v>
      </c>
      <c r="D329" s="3" t="s">
        <v>634</v>
      </c>
      <c r="E329" s="16" t="s">
        <v>244</v>
      </c>
      <c r="F329" s="16" t="s">
        <v>557</v>
      </c>
      <c r="G329" s="3" t="s">
        <v>553</v>
      </c>
      <c r="H329" s="13">
        <v>0</v>
      </c>
      <c r="I329" s="13">
        <v>0</v>
      </c>
      <c r="J329" s="13">
        <v>0</v>
      </c>
      <c r="K329" s="14">
        <v>2000</v>
      </c>
      <c r="L329" s="14">
        <v>3000</v>
      </c>
    </row>
    <row r="330" spans="1:12" x14ac:dyDescent="0.25">
      <c r="A330" s="3" t="s">
        <v>605</v>
      </c>
      <c r="B330" s="3" t="s">
        <v>562</v>
      </c>
      <c r="C330" s="3" t="s">
        <v>633</v>
      </c>
      <c r="D330" s="3" t="s">
        <v>634</v>
      </c>
      <c r="E330" s="16" t="s">
        <v>245</v>
      </c>
      <c r="F330" s="16" t="s">
        <v>557</v>
      </c>
      <c r="G330" s="3" t="s">
        <v>553</v>
      </c>
      <c r="H330" s="13">
        <v>94745.69</v>
      </c>
      <c r="I330" s="13">
        <v>1000</v>
      </c>
      <c r="J330" s="13">
        <v>1000</v>
      </c>
      <c r="K330" s="14">
        <v>4400</v>
      </c>
      <c r="L330" s="14">
        <v>10000</v>
      </c>
    </row>
    <row r="331" spans="1:12" x14ac:dyDescent="0.25">
      <c r="A331" s="3" t="s">
        <v>605</v>
      </c>
      <c r="B331" s="3" t="s">
        <v>562</v>
      </c>
      <c r="C331" s="3" t="s">
        <v>633</v>
      </c>
      <c r="D331" s="3" t="s">
        <v>634</v>
      </c>
      <c r="E331" s="16" t="s">
        <v>606</v>
      </c>
      <c r="F331" s="16" t="s">
        <v>557</v>
      </c>
      <c r="G331" s="3" t="s">
        <v>553</v>
      </c>
      <c r="K331" s="14">
        <v>0</v>
      </c>
      <c r="L331" s="14">
        <v>9680</v>
      </c>
    </row>
    <row r="332" spans="1:12" x14ac:dyDescent="0.25">
      <c r="A332" s="3" t="s">
        <v>605</v>
      </c>
      <c r="B332" s="3" t="s">
        <v>562</v>
      </c>
      <c r="C332" s="3" t="s">
        <v>633</v>
      </c>
      <c r="D332" s="3" t="s">
        <v>634</v>
      </c>
      <c r="E332" s="16" t="s">
        <v>246</v>
      </c>
      <c r="F332" s="16" t="s">
        <v>557</v>
      </c>
      <c r="G332" s="3" t="s">
        <v>553</v>
      </c>
      <c r="H332" s="13">
        <v>0</v>
      </c>
      <c r="I332" s="13">
        <v>0</v>
      </c>
      <c r="J332" s="13">
        <v>0</v>
      </c>
      <c r="K332" s="14">
        <v>355</v>
      </c>
      <c r="L332" s="14">
        <v>355</v>
      </c>
    </row>
    <row r="333" spans="1:12" x14ac:dyDescent="0.25">
      <c r="A333" s="3" t="s">
        <v>605</v>
      </c>
      <c r="B333" s="3" t="s">
        <v>562</v>
      </c>
      <c r="C333" s="3" t="s">
        <v>633</v>
      </c>
      <c r="D333" s="3" t="s">
        <v>634</v>
      </c>
      <c r="E333" s="16" t="s">
        <v>247</v>
      </c>
      <c r="F333" s="16" t="s">
        <v>557</v>
      </c>
      <c r="G333" s="3" t="s">
        <v>553</v>
      </c>
      <c r="H333" s="13">
        <v>1959</v>
      </c>
      <c r="I333" s="13">
        <v>3000</v>
      </c>
      <c r="J333" s="13">
        <v>3000</v>
      </c>
      <c r="K333" s="14">
        <v>2000</v>
      </c>
      <c r="L333" s="14">
        <v>695</v>
      </c>
    </row>
    <row r="334" spans="1:12" x14ac:dyDescent="0.25">
      <c r="A334" s="3" t="s">
        <v>605</v>
      </c>
      <c r="B334" s="3" t="s">
        <v>562</v>
      </c>
      <c r="C334" s="3" t="s">
        <v>633</v>
      </c>
      <c r="D334" s="3" t="s">
        <v>634</v>
      </c>
      <c r="E334" s="16" t="s">
        <v>248</v>
      </c>
      <c r="F334" s="16" t="s">
        <v>557</v>
      </c>
      <c r="G334" s="3" t="s">
        <v>553</v>
      </c>
      <c r="H334" s="13">
        <v>1548.9</v>
      </c>
      <c r="I334" s="13">
        <v>1500</v>
      </c>
      <c r="J334" s="13">
        <v>1500</v>
      </c>
      <c r="K334" s="14">
        <v>1500</v>
      </c>
      <c r="L334" s="14">
        <v>610</v>
      </c>
    </row>
    <row r="335" spans="1:12" x14ac:dyDescent="0.25">
      <c r="A335" s="3" t="s">
        <v>605</v>
      </c>
      <c r="B335" s="3" t="s">
        <v>562</v>
      </c>
      <c r="C335" s="3" t="s">
        <v>633</v>
      </c>
      <c r="D335" s="3" t="s">
        <v>634</v>
      </c>
      <c r="E335" s="16" t="s">
        <v>249</v>
      </c>
      <c r="F335" s="16" t="s">
        <v>557</v>
      </c>
      <c r="G335" s="3" t="s">
        <v>553</v>
      </c>
      <c r="H335" s="13">
        <v>4226</v>
      </c>
      <c r="I335" s="13">
        <v>1000</v>
      </c>
      <c r="J335" s="13">
        <v>1000</v>
      </c>
      <c r="K335" s="14">
        <v>750</v>
      </c>
      <c r="L335" s="14">
        <v>610</v>
      </c>
    </row>
    <row r="336" spans="1:12" x14ac:dyDescent="0.25">
      <c r="A336" s="3" t="s">
        <v>605</v>
      </c>
      <c r="B336" s="3" t="s">
        <v>562</v>
      </c>
      <c r="C336" s="3" t="s">
        <v>633</v>
      </c>
      <c r="D336" s="3" t="s">
        <v>634</v>
      </c>
      <c r="E336" s="16" t="s">
        <v>250</v>
      </c>
      <c r="F336" s="16" t="s">
        <v>557</v>
      </c>
      <c r="G336" s="3" t="s">
        <v>553</v>
      </c>
      <c r="H336" s="13">
        <v>1289</v>
      </c>
      <c r="I336" s="13">
        <v>2000</v>
      </c>
      <c r="J336" s="13">
        <v>2000</v>
      </c>
      <c r="K336" s="14">
        <v>3500</v>
      </c>
      <c r="L336" s="14">
        <v>780</v>
      </c>
    </row>
    <row r="337" spans="1:12" x14ac:dyDescent="0.25">
      <c r="A337" s="3" t="s">
        <v>605</v>
      </c>
      <c r="B337" s="3" t="s">
        <v>562</v>
      </c>
      <c r="C337" s="3" t="s">
        <v>633</v>
      </c>
      <c r="D337" s="3" t="s">
        <v>634</v>
      </c>
      <c r="E337" s="16" t="s">
        <v>251</v>
      </c>
      <c r="F337" s="16" t="s">
        <v>557</v>
      </c>
      <c r="G337" s="3" t="s">
        <v>553</v>
      </c>
      <c r="H337" s="13">
        <v>0</v>
      </c>
      <c r="I337" s="13">
        <v>1000</v>
      </c>
      <c r="J337" s="13">
        <v>1000</v>
      </c>
      <c r="K337" s="14">
        <v>1000</v>
      </c>
      <c r="L337" s="14">
        <v>610</v>
      </c>
    </row>
    <row r="338" spans="1:12" x14ac:dyDescent="0.25">
      <c r="A338" s="3" t="s">
        <v>605</v>
      </c>
      <c r="B338" s="3" t="s">
        <v>562</v>
      </c>
      <c r="C338" s="3" t="s">
        <v>633</v>
      </c>
      <c r="D338" s="3" t="s">
        <v>634</v>
      </c>
      <c r="E338" s="16" t="s">
        <v>252</v>
      </c>
      <c r="F338" s="16" t="s">
        <v>557</v>
      </c>
      <c r="G338" s="3" t="s">
        <v>553</v>
      </c>
      <c r="H338" s="13">
        <v>0</v>
      </c>
      <c r="I338" s="13">
        <v>0</v>
      </c>
      <c r="J338" s="13">
        <v>0</v>
      </c>
      <c r="K338" s="14">
        <v>0</v>
      </c>
      <c r="L338" s="14">
        <v>610</v>
      </c>
    </row>
    <row r="339" spans="1:12" x14ac:dyDescent="0.25">
      <c r="A339" s="3" t="s">
        <v>605</v>
      </c>
      <c r="B339" s="3" t="s">
        <v>562</v>
      </c>
      <c r="C339" s="3" t="s">
        <v>633</v>
      </c>
      <c r="D339" s="3" t="s">
        <v>634</v>
      </c>
      <c r="E339" s="16" t="s">
        <v>253</v>
      </c>
      <c r="F339" s="16" t="s">
        <v>557</v>
      </c>
      <c r="G339" s="3" t="s">
        <v>553</v>
      </c>
      <c r="H339" s="13">
        <v>486.5</v>
      </c>
      <c r="I339" s="13">
        <v>0</v>
      </c>
      <c r="J339" s="13">
        <v>0</v>
      </c>
      <c r="K339" s="14">
        <v>1500</v>
      </c>
      <c r="L339" s="14">
        <v>270</v>
      </c>
    </row>
    <row r="340" spans="1:12" x14ac:dyDescent="0.25">
      <c r="A340" s="3" t="s">
        <v>605</v>
      </c>
      <c r="B340" s="3" t="s">
        <v>562</v>
      </c>
      <c r="C340" s="3" t="s">
        <v>633</v>
      </c>
      <c r="D340" s="3" t="s">
        <v>634</v>
      </c>
      <c r="E340" s="16" t="s">
        <v>254</v>
      </c>
      <c r="F340" s="16" t="s">
        <v>557</v>
      </c>
      <c r="G340" s="3" t="s">
        <v>553</v>
      </c>
      <c r="H340" s="13">
        <v>0</v>
      </c>
      <c r="I340" s="13">
        <v>0</v>
      </c>
      <c r="J340" s="13">
        <v>0</v>
      </c>
      <c r="K340" s="14">
        <v>1500</v>
      </c>
      <c r="L340" s="14">
        <v>780</v>
      </c>
    </row>
    <row r="341" spans="1:12" x14ac:dyDescent="0.25">
      <c r="A341" s="3" t="s">
        <v>605</v>
      </c>
      <c r="B341" s="3" t="s">
        <v>562</v>
      </c>
      <c r="C341" s="3" t="s">
        <v>633</v>
      </c>
      <c r="D341" s="3" t="s">
        <v>634</v>
      </c>
      <c r="E341" s="16" t="s">
        <v>607</v>
      </c>
      <c r="F341" s="16" t="s">
        <v>557</v>
      </c>
      <c r="G341" s="3" t="s">
        <v>553</v>
      </c>
      <c r="I341" s="13">
        <v>0</v>
      </c>
      <c r="J341" s="13">
        <v>0</v>
      </c>
      <c r="K341" s="14">
        <v>0</v>
      </c>
      <c r="L341" s="14">
        <v>5000</v>
      </c>
    </row>
    <row r="342" spans="1:12" x14ac:dyDescent="0.25">
      <c r="A342" s="3" t="s">
        <v>605</v>
      </c>
      <c r="B342" s="3" t="s">
        <v>562</v>
      </c>
      <c r="C342" s="3" t="s">
        <v>633</v>
      </c>
      <c r="D342" s="3" t="s">
        <v>634</v>
      </c>
      <c r="E342" s="16" t="s">
        <v>255</v>
      </c>
      <c r="F342" s="16" t="s">
        <v>557</v>
      </c>
      <c r="G342" s="3" t="s">
        <v>553</v>
      </c>
      <c r="H342" s="13">
        <v>683.33</v>
      </c>
      <c r="I342" s="13">
        <v>1000</v>
      </c>
      <c r="J342" s="13">
        <v>1000</v>
      </c>
      <c r="K342" s="14">
        <v>750</v>
      </c>
      <c r="L342" s="14">
        <v>1000</v>
      </c>
    </row>
    <row r="343" spans="1:12" x14ac:dyDescent="0.25">
      <c r="A343" s="3" t="s">
        <v>605</v>
      </c>
      <c r="B343" s="3" t="s">
        <v>562</v>
      </c>
      <c r="C343" s="3" t="s">
        <v>633</v>
      </c>
      <c r="D343" s="3" t="s">
        <v>634</v>
      </c>
      <c r="E343" s="16" t="s">
        <v>256</v>
      </c>
      <c r="F343" s="16" t="s">
        <v>557</v>
      </c>
      <c r="G343" s="3" t="s">
        <v>553</v>
      </c>
      <c r="H343" s="13">
        <v>683.33</v>
      </c>
      <c r="I343" s="13">
        <v>1000</v>
      </c>
      <c r="J343" s="13">
        <v>1000</v>
      </c>
      <c r="K343" s="14">
        <v>6013</v>
      </c>
      <c r="L343" s="14">
        <v>2500</v>
      </c>
    </row>
    <row r="344" spans="1:12" x14ac:dyDescent="0.25">
      <c r="A344" s="3" t="s">
        <v>605</v>
      </c>
      <c r="B344" s="3" t="s">
        <v>562</v>
      </c>
      <c r="C344" s="3" t="s">
        <v>633</v>
      </c>
      <c r="D344" s="3" t="s">
        <v>634</v>
      </c>
      <c r="E344" s="16" t="s">
        <v>257</v>
      </c>
      <c r="F344" s="16" t="s">
        <v>557</v>
      </c>
      <c r="G344" s="3" t="s">
        <v>553</v>
      </c>
      <c r="H344" s="13">
        <v>773.33</v>
      </c>
      <c r="I344" s="13">
        <v>1000</v>
      </c>
      <c r="J344" s="13">
        <v>1000</v>
      </c>
      <c r="K344" s="14">
        <v>773</v>
      </c>
      <c r="L344" s="14">
        <v>800</v>
      </c>
    </row>
    <row r="345" spans="1:12" x14ac:dyDescent="0.25">
      <c r="A345" s="3" t="s">
        <v>605</v>
      </c>
      <c r="B345" s="3" t="s">
        <v>562</v>
      </c>
      <c r="C345" s="3" t="s">
        <v>633</v>
      </c>
      <c r="D345" s="3" t="s">
        <v>634</v>
      </c>
      <c r="E345" s="16" t="s">
        <v>258</v>
      </c>
      <c r="F345" s="16" t="s">
        <v>557</v>
      </c>
      <c r="G345" s="3" t="s">
        <v>553</v>
      </c>
      <c r="H345" s="13">
        <v>2293.33</v>
      </c>
      <c r="I345" s="13">
        <v>750</v>
      </c>
      <c r="J345" s="13">
        <v>750</v>
      </c>
      <c r="K345" s="14">
        <v>3248</v>
      </c>
      <c r="L345" s="14">
        <v>1030</v>
      </c>
    </row>
    <row r="346" spans="1:12" x14ac:dyDescent="0.25">
      <c r="A346" s="3" t="s">
        <v>605</v>
      </c>
      <c r="B346" s="3" t="s">
        <v>562</v>
      </c>
      <c r="C346" s="3" t="s">
        <v>633</v>
      </c>
      <c r="D346" s="3" t="s">
        <v>634</v>
      </c>
      <c r="E346" s="16" t="s">
        <v>259</v>
      </c>
      <c r="F346" s="16" t="s">
        <v>557</v>
      </c>
      <c r="G346" s="3" t="s">
        <v>553</v>
      </c>
      <c r="H346" s="13">
        <v>503.33</v>
      </c>
      <c r="I346" s="13">
        <v>750</v>
      </c>
      <c r="J346" s="13">
        <v>750</v>
      </c>
      <c r="K346" s="14">
        <v>4300</v>
      </c>
      <c r="L346" s="14">
        <v>1030</v>
      </c>
    </row>
    <row r="347" spans="1:12" x14ac:dyDescent="0.25">
      <c r="A347" s="3" t="s">
        <v>605</v>
      </c>
      <c r="B347" s="3" t="s">
        <v>562</v>
      </c>
      <c r="C347" s="3" t="s">
        <v>633</v>
      </c>
      <c r="D347" s="3" t="s">
        <v>634</v>
      </c>
      <c r="E347" s="16" t="s">
        <v>260</v>
      </c>
      <c r="F347" s="16" t="s">
        <v>557</v>
      </c>
      <c r="G347" s="3" t="s">
        <v>553</v>
      </c>
      <c r="H347" s="13">
        <v>233.34</v>
      </c>
      <c r="I347" s="13">
        <v>750</v>
      </c>
      <c r="J347" s="13">
        <v>750</v>
      </c>
      <c r="K347" s="14">
        <v>233</v>
      </c>
      <c r="L347" s="14">
        <v>1030</v>
      </c>
    </row>
    <row r="348" spans="1:12" x14ac:dyDescent="0.25">
      <c r="A348" s="3" t="s">
        <v>605</v>
      </c>
      <c r="B348" s="3" t="s">
        <v>562</v>
      </c>
      <c r="C348" s="3" t="s">
        <v>633</v>
      </c>
      <c r="D348" s="3" t="s">
        <v>634</v>
      </c>
      <c r="E348" s="16" t="s">
        <v>261</v>
      </c>
      <c r="F348" s="16" t="s">
        <v>557</v>
      </c>
      <c r="G348" s="3" t="s">
        <v>553</v>
      </c>
      <c r="H348" s="13">
        <v>233.34</v>
      </c>
      <c r="I348" s="13">
        <v>750</v>
      </c>
      <c r="J348" s="13">
        <v>750</v>
      </c>
      <c r="K348" s="14">
        <v>233</v>
      </c>
      <c r="L348" s="14">
        <v>1030</v>
      </c>
    </row>
    <row r="349" spans="1:12" x14ac:dyDescent="0.25">
      <c r="A349" s="3" t="s">
        <v>605</v>
      </c>
      <c r="B349" s="3" t="s">
        <v>562</v>
      </c>
      <c r="C349" s="3" t="s">
        <v>633</v>
      </c>
      <c r="D349" s="3" t="s">
        <v>634</v>
      </c>
      <c r="E349" s="16" t="s">
        <v>262</v>
      </c>
      <c r="F349" s="16" t="s">
        <v>557</v>
      </c>
      <c r="G349" s="3" t="s">
        <v>553</v>
      </c>
      <c r="H349" s="13">
        <v>1358.34</v>
      </c>
      <c r="I349" s="13">
        <v>750</v>
      </c>
      <c r="J349" s="13">
        <v>750</v>
      </c>
      <c r="K349" s="14">
        <v>1408</v>
      </c>
      <c r="L349" s="14">
        <v>1410</v>
      </c>
    </row>
    <row r="350" spans="1:12" x14ac:dyDescent="0.25">
      <c r="A350" s="3" t="s">
        <v>605</v>
      </c>
      <c r="B350" s="3" t="s">
        <v>562</v>
      </c>
      <c r="C350" s="3" t="s">
        <v>633</v>
      </c>
      <c r="D350" s="3" t="s">
        <v>634</v>
      </c>
      <c r="E350" s="16" t="s">
        <v>263</v>
      </c>
      <c r="F350" s="16" t="s">
        <v>557</v>
      </c>
      <c r="G350" s="3" t="s">
        <v>553</v>
      </c>
      <c r="H350" s="13">
        <v>0</v>
      </c>
      <c r="I350" s="13">
        <v>1400</v>
      </c>
      <c r="J350" s="13">
        <v>1400</v>
      </c>
      <c r="K350" s="14">
        <v>0</v>
      </c>
      <c r="L350" s="14">
        <v>1410</v>
      </c>
    </row>
    <row r="351" spans="1:12" x14ac:dyDescent="0.25">
      <c r="A351" s="3" t="s">
        <v>605</v>
      </c>
      <c r="B351" s="3" t="s">
        <v>562</v>
      </c>
      <c r="C351" s="3" t="s">
        <v>633</v>
      </c>
      <c r="D351" s="3" t="s">
        <v>634</v>
      </c>
      <c r="E351" s="16" t="s">
        <v>264</v>
      </c>
      <c r="F351" s="16" t="s">
        <v>557</v>
      </c>
      <c r="G351" s="3" t="s">
        <v>553</v>
      </c>
      <c r="H351" s="13">
        <v>0</v>
      </c>
      <c r="I351" s="13">
        <v>17000</v>
      </c>
      <c r="J351" s="13">
        <v>17000</v>
      </c>
      <c r="K351" s="14">
        <v>0</v>
      </c>
      <c r="L351" s="14">
        <v>17850</v>
      </c>
    </row>
    <row r="352" spans="1:12" x14ac:dyDescent="0.25">
      <c r="A352" s="3" t="s">
        <v>605</v>
      </c>
      <c r="B352" s="3" t="s">
        <v>562</v>
      </c>
      <c r="C352" s="3" t="s">
        <v>633</v>
      </c>
      <c r="D352" s="3" t="s">
        <v>634</v>
      </c>
      <c r="E352" s="16" t="s">
        <v>618</v>
      </c>
      <c r="F352" s="16" t="s">
        <v>557</v>
      </c>
      <c r="G352" s="3" t="s">
        <v>553</v>
      </c>
      <c r="K352" s="14">
        <v>0</v>
      </c>
      <c r="L352" s="14">
        <v>350</v>
      </c>
    </row>
    <row r="353" spans="1:12" x14ac:dyDescent="0.25">
      <c r="A353" s="3" t="s">
        <v>605</v>
      </c>
      <c r="B353" s="3" t="s">
        <v>562</v>
      </c>
      <c r="C353" s="3" t="s">
        <v>633</v>
      </c>
      <c r="D353" s="3" t="s">
        <v>634</v>
      </c>
      <c r="E353" s="16" t="s">
        <v>265</v>
      </c>
      <c r="F353" s="16" t="s">
        <v>557</v>
      </c>
      <c r="G353" s="3" t="s">
        <v>553</v>
      </c>
      <c r="H353" s="13">
        <v>0</v>
      </c>
      <c r="K353" s="14">
        <v>10000</v>
      </c>
      <c r="L353" s="14">
        <v>3000</v>
      </c>
    </row>
    <row r="354" spans="1:12" x14ac:dyDescent="0.25">
      <c r="A354" s="3" t="s">
        <v>605</v>
      </c>
      <c r="B354" s="3" t="s">
        <v>562</v>
      </c>
      <c r="C354" s="3" t="s">
        <v>633</v>
      </c>
      <c r="D354" s="3" t="s">
        <v>634</v>
      </c>
      <c r="E354" s="16" t="s">
        <v>266</v>
      </c>
      <c r="F354" s="16" t="s">
        <v>557</v>
      </c>
      <c r="G354" s="3" t="s">
        <v>553</v>
      </c>
      <c r="H354" s="13">
        <v>0</v>
      </c>
      <c r="K354" s="14">
        <v>3600</v>
      </c>
      <c r="L354" s="14">
        <v>5000</v>
      </c>
    </row>
    <row r="355" spans="1:12" x14ac:dyDescent="0.25">
      <c r="A355" s="3" t="s">
        <v>605</v>
      </c>
      <c r="B355" s="3" t="s">
        <v>562</v>
      </c>
      <c r="C355" s="3" t="s">
        <v>633</v>
      </c>
      <c r="D355" s="3" t="s">
        <v>634</v>
      </c>
      <c r="E355" s="16" t="s">
        <v>267</v>
      </c>
      <c r="F355" s="16" t="s">
        <v>557</v>
      </c>
      <c r="G355" s="3" t="s">
        <v>553</v>
      </c>
      <c r="H355" s="13">
        <v>0</v>
      </c>
      <c r="K355" s="14">
        <v>500</v>
      </c>
      <c r="L355" s="14">
        <v>1500</v>
      </c>
    </row>
    <row r="356" spans="1:12" x14ac:dyDescent="0.25">
      <c r="A356" s="3" t="s">
        <v>605</v>
      </c>
      <c r="B356" s="3" t="s">
        <v>562</v>
      </c>
      <c r="C356" s="3" t="s">
        <v>633</v>
      </c>
      <c r="D356" s="3" t="s">
        <v>634</v>
      </c>
      <c r="E356" s="16" t="s">
        <v>268</v>
      </c>
      <c r="F356" s="16" t="s">
        <v>557</v>
      </c>
      <c r="G356" s="3" t="s">
        <v>553</v>
      </c>
      <c r="H356" s="13">
        <v>458.78</v>
      </c>
      <c r="I356" s="13">
        <v>0</v>
      </c>
      <c r="J356" s="13">
        <v>0</v>
      </c>
      <c r="K356" s="14">
        <v>900</v>
      </c>
      <c r="L356" s="14">
        <v>2250</v>
      </c>
    </row>
    <row r="357" spans="1:12" x14ac:dyDescent="0.25">
      <c r="A357" s="3" t="s">
        <v>605</v>
      </c>
      <c r="B357" s="3" t="s">
        <v>562</v>
      </c>
      <c r="C357" s="3" t="s">
        <v>633</v>
      </c>
      <c r="D357" s="3" t="s">
        <v>634</v>
      </c>
      <c r="E357" s="16" t="s">
        <v>269</v>
      </c>
      <c r="F357" s="16" t="s">
        <v>557</v>
      </c>
      <c r="G357" s="3" t="s">
        <v>553</v>
      </c>
      <c r="H357" s="13">
        <v>0</v>
      </c>
      <c r="I357" s="13">
        <v>2000</v>
      </c>
      <c r="J357" s="13">
        <v>2000</v>
      </c>
      <c r="K357" s="14">
        <v>15000</v>
      </c>
      <c r="L357" s="14">
        <v>2500</v>
      </c>
    </row>
    <row r="358" spans="1:12" x14ac:dyDescent="0.25">
      <c r="A358" s="3" t="s">
        <v>605</v>
      </c>
      <c r="B358" s="3" t="s">
        <v>562</v>
      </c>
      <c r="C358" s="3" t="s">
        <v>633</v>
      </c>
      <c r="D358" s="3" t="s">
        <v>634</v>
      </c>
      <c r="E358" s="16" t="s">
        <v>270</v>
      </c>
      <c r="F358" s="16" t="s">
        <v>557</v>
      </c>
      <c r="G358" s="3" t="s">
        <v>553</v>
      </c>
      <c r="H358" s="13">
        <v>0</v>
      </c>
      <c r="K358" s="14">
        <v>500</v>
      </c>
      <c r="L358" s="14">
        <v>1000</v>
      </c>
    </row>
    <row r="359" spans="1:12" x14ac:dyDescent="0.25">
      <c r="A359" s="3" t="s">
        <v>605</v>
      </c>
      <c r="B359" s="3" t="s">
        <v>562</v>
      </c>
      <c r="C359" s="3" t="s">
        <v>633</v>
      </c>
      <c r="D359" s="3" t="s">
        <v>634</v>
      </c>
      <c r="E359" s="16" t="s">
        <v>271</v>
      </c>
      <c r="F359" s="16" t="s">
        <v>557</v>
      </c>
      <c r="G359" s="3" t="s">
        <v>553</v>
      </c>
      <c r="H359" s="13">
        <v>0</v>
      </c>
      <c r="I359" s="13">
        <v>0</v>
      </c>
      <c r="J359" s="13">
        <v>0</v>
      </c>
      <c r="K359" s="14">
        <v>950</v>
      </c>
      <c r="L359" s="14">
        <v>1000</v>
      </c>
    </row>
    <row r="360" spans="1:12" x14ac:dyDescent="0.25">
      <c r="A360" s="3" t="s">
        <v>605</v>
      </c>
      <c r="B360" s="3" t="s">
        <v>562</v>
      </c>
      <c r="C360" s="3" t="s">
        <v>633</v>
      </c>
      <c r="D360" s="3" t="s">
        <v>634</v>
      </c>
      <c r="E360" s="16" t="s">
        <v>272</v>
      </c>
      <c r="F360" s="16" t="s">
        <v>557</v>
      </c>
      <c r="G360" s="3" t="s">
        <v>553</v>
      </c>
      <c r="H360" s="13">
        <v>0</v>
      </c>
      <c r="I360" s="13">
        <v>9600</v>
      </c>
      <c r="J360" s="13">
        <v>9600</v>
      </c>
      <c r="K360" s="14">
        <v>3000</v>
      </c>
      <c r="L360" s="14">
        <v>3000</v>
      </c>
    </row>
    <row r="361" spans="1:12" x14ac:dyDescent="0.25">
      <c r="A361" s="3" t="s">
        <v>605</v>
      </c>
      <c r="B361" s="3" t="s">
        <v>562</v>
      </c>
      <c r="C361" s="3" t="s">
        <v>633</v>
      </c>
      <c r="D361" s="3" t="s">
        <v>634</v>
      </c>
      <c r="E361" s="16" t="s">
        <v>273</v>
      </c>
      <c r="F361" s="16" t="s">
        <v>557</v>
      </c>
      <c r="G361" s="3" t="s">
        <v>553</v>
      </c>
      <c r="H361" s="13">
        <v>0</v>
      </c>
      <c r="K361" s="14">
        <v>0</v>
      </c>
      <c r="L361" s="14">
        <v>3000</v>
      </c>
    </row>
    <row r="362" spans="1:12" x14ac:dyDescent="0.25">
      <c r="A362" s="3" t="s">
        <v>605</v>
      </c>
      <c r="B362" s="3" t="s">
        <v>562</v>
      </c>
      <c r="C362" s="3" t="s">
        <v>633</v>
      </c>
      <c r="D362" s="3" t="s">
        <v>634</v>
      </c>
      <c r="E362" s="16" t="s">
        <v>274</v>
      </c>
      <c r="F362" s="16" t="s">
        <v>557</v>
      </c>
      <c r="G362" s="3" t="s">
        <v>553</v>
      </c>
      <c r="H362" s="13">
        <v>0</v>
      </c>
      <c r="K362" s="14">
        <v>300</v>
      </c>
      <c r="L362" s="14">
        <v>350</v>
      </c>
    </row>
    <row r="363" spans="1:12" x14ac:dyDescent="0.25">
      <c r="A363" s="3" t="s">
        <v>605</v>
      </c>
      <c r="B363" s="3" t="s">
        <v>562</v>
      </c>
      <c r="C363" s="3" t="s">
        <v>633</v>
      </c>
      <c r="D363" s="3" t="s">
        <v>634</v>
      </c>
      <c r="E363" s="16" t="s">
        <v>275</v>
      </c>
      <c r="F363" s="16" t="s">
        <v>557</v>
      </c>
      <c r="G363" s="3" t="s">
        <v>553</v>
      </c>
      <c r="H363" s="13">
        <v>0</v>
      </c>
      <c r="K363" s="14">
        <v>300</v>
      </c>
      <c r="L363" s="14">
        <v>350</v>
      </c>
    </row>
    <row r="364" spans="1:12" x14ac:dyDescent="0.25">
      <c r="A364" s="3" t="s">
        <v>605</v>
      </c>
      <c r="B364" s="3" t="s">
        <v>562</v>
      </c>
      <c r="C364" s="3" t="s">
        <v>633</v>
      </c>
      <c r="D364" s="3" t="s">
        <v>634</v>
      </c>
      <c r="E364" s="16" t="s">
        <v>276</v>
      </c>
      <c r="F364" s="16" t="s">
        <v>557</v>
      </c>
      <c r="G364" s="3" t="s">
        <v>553</v>
      </c>
      <c r="H364" s="13">
        <v>0</v>
      </c>
      <c r="I364" s="13">
        <v>2000</v>
      </c>
      <c r="J364" s="13">
        <v>2000</v>
      </c>
      <c r="K364" s="14">
        <v>1567</v>
      </c>
      <c r="L364" s="14">
        <v>2000</v>
      </c>
    </row>
    <row r="365" spans="1:12" x14ac:dyDescent="0.25">
      <c r="A365" s="3" t="s">
        <v>605</v>
      </c>
      <c r="B365" s="3" t="s">
        <v>562</v>
      </c>
      <c r="C365" s="3" t="s">
        <v>633</v>
      </c>
      <c r="D365" s="3" t="s">
        <v>634</v>
      </c>
      <c r="E365" s="16" t="s">
        <v>277</v>
      </c>
      <c r="F365" s="16" t="s">
        <v>557</v>
      </c>
      <c r="G365" s="3" t="s">
        <v>553</v>
      </c>
      <c r="H365" s="13">
        <v>0</v>
      </c>
      <c r="K365" s="14">
        <v>0</v>
      </c>
      <c r="L365" s="14">
        <v>0</v>
      </c>
    </row>
    <row r="366" spans="1:12" x14ac:dyDescent="0.25">
      <c r="A366" s="3" t="s">
        <v>605</v>
      </c>
      <c r="B366" s="3" t="s">
        <v>562</v>
      </c>
      <c r="C366" s="3" t="s">
        <v>633</v>
      </c>
      <c r="D366" s="3" t="s">
        <v>634</v>
      </c>
      <c r="E366" s="16" t="s">
        <v>278</v>
      </c>
      <c r="F366" s="16" t="s">
        <v>557</v>
      </c>
      <c r="G366" s="3" t="s">
        <v>553</v>
      </c>
      <c r="H366" s="13">
        <v>0</v>
      </c>
      <c r="K366" s="14">
        <v>67</v>
      </c>
      <c r="L366" s="14">
        <v>1000</v>
      </c>
    </row>
    <row r="367" spans="1:12" x14ac:dyDescent="0.25">
      <c r="A367" s="3" t="s">
        <v>605</v>
      </c>
      <c r="B367" s="3" t="s">
        <v>562</v>
      </c>
      <c r="C367" s="3" t="s">
        <v>633</v>
      </c>
      <c r="D367" s="3" t="s">
        <v>634</v>
      </c>
      <c r="E367" s="16" t="s">
        <v>279</v>
      </c>
      <c r="F367" s="16" t="s">
        <v>557</v>
      </c>
      <c r="G367" s="3" t="s">
        <v>553</v>
      </c>
      <c r="H367" s="13">
        <v>2052.23</v>
      </c>
      <c r="I367" s="13">
        <v>3000</v>
      </c>
      <c r="J367" s="13">
        <v>3000</v>
      </c>
      <c r="K367" s="14">
        <v>2000</v>
      </c>
      <c r="L367" s="14">
        <v>3500</v>
      </c>
    </row>
    <row r="368" spans="1:12" x14ac:dyDescent="0.25">
      <c r="A368" s="3" t="s">
        <v>605</v>
      </c>
      <c r="B368" s="3" t="s">
        <v>562</v>
      </c>
      <c r="C368" s="3" t="s">
        <v>633</v>
      </c>
      <c r="D368" s="3" t="s">
        <v>634</v>
      </c>
      <c r="E368" s="16" t="s">
        <v>280</v>
      </c>
      <c r="F368" s="16" t="s">
        <v>557</v>
      </c>
      <c r="G368" s="3" t="s">
        <v>553</v>
      </c>
      <c r="H368" s="13">
        <v>2892.48</v>
      </c>
      <c r="I368" s="13">
        <v>3000</v>
      </c>
      <c r="J368" s="13">
        <v>3000</v>
      </c>
      <c r="K368" s="14">
        <v>2500</v>
      </c>
      <c r="L368" s="14">
        <v>2500</v>
      </c>
    </row>
    <row r="369" spans="1:12" x14ac:dyDescent="0.25">
      <c r="A369" s="3" t="s">
        <v>605</v>
      </c>
      <c r="B369" s="3" t="s">
        <v>562</v>
      </c>
      <c r="C369" s="3" t="s">
        <v>633</v>
      </c>
      <c r="D369" s="3" t="s">
        <v>634</v>
      </c>
      <c r="E369" s="16" t="s">
        <v>608</v>
      </c>
      <c r="F369" s="16" t="s">
        <v>557</v>
      </c>
      <c r="G369" s="3" t="s">
        <v>553</v>
      </c>
      <c r="I369" s="13">
        <v>0</v>
      </c>
      <c r="J369" s="13">
        <v>0</v>
      </c>
      <c r="K369" s="14">
        <v>0</v>
      </c>
      <c r="L369" s="14">
        <v>2000</v>
      </c>
    </row>
    <row r="370" spans="1:12" x14ac:dyDescent="0.25">
      <c r="A370" s="3" t="s">
        <v>605</v>
      </c>
      <c r="B370" s="3" t="s">
        <v>562</v>
      </c>
      <c r="C370" s="3" t="s">
        <v>633</v>
      </c>
      <c r="D370" s="3" t="s">
        <v>634</v>
      </c>
      <c r="E370" s="16" t="s">
        <v>281</v>
      </c>
      <c r="F370" s="16" t="s">
        <v>557</v>
      </c>
      <c r="G370" s="3" t="s">
        <v>553</v>
      </c>
      <c r="H370" s="13">
        <v>563.66999999999996</v>
      </c>
      <c r="I370" s="13">
        <v>1500</v>
      </c>
      <c r="J370" s="13">
        <v>1500</v>
      </c>
      <c r="K370" s="14">
        <v>1205</v>
      </c>
      <c r="L370" s="14">
        <v>1500</v>
      </c>
    </row>
    <row r="371" spans="1:12" x14ac:dyDescent="0.25">
      <c r="A371" s="3" t="s">
        <v>605</v>
      </c>
      <c r="B371" s="3" t="s">
        <v>562</v>
      </c>
      <c r="C371" s="3" t="s">
        <v>633</v>
      </c>
      <c r="D371" s="3" t="s">
        <v>634</v>
      </c>
      <c r="E371" s="16" t="s">
        <v>282</v>
      </c>
      <c r="F371" s="16" t="s">
        <v>557</v>
      </c>
      <c r="G371" s="3" t="s">
        <v>553</v>
      </c>
      <c r="H371" s="13">
        <v>0</v>
      </c>
      <c r="I371" s="13">
        <v>1500</v>
      </c>
      <c r="J371" s="13">
        <v>1500</v>
      </c>
      <c r="K371" s="14">
        <v>1205</v>
      </c>
      <c r="L371" s="14">
        <v>1234</v>
      </c>
    </row>
    <row r="372" spans="1:12" x14ac:dyDescent="0.25">
      <c r="A372" s="3" t="s">
        <v>605</v>
      </c>
      <c r="B372" s="3" t="s">
        <v>562</v>
      </c>
      <c r="C372" s="3" t="s">
        <v>633</v>
      </c>
      <c r="D372" s="3" t="s">
        <v>634</v>
      </c>
      <c r="E372" s="16" t="s">
        <v>283</v>
      </c>
      <c r="F372" s="16" t="s">
        <v>557</v>
      </c>
      <c r="G372" s="3" t="s">
        <v>553</v>
      </c>
      <c r="H372" s="13">
        <v>3528.98</v>
      </c>
      <c r="I372" s="13">
        <v>1500</v>
      </c>
      <c r="J372" s="13">
        <v>1500</v>
      </c>
      <c r="K372" s="14">
        <v>1268</v>
      </c>
      <c r="L372" s="14">
        <v>1268</v>
      </c>
    </row>
    <row r="373" spans="1:12" x14ac:dyDescent="0.25">
      <c r="A373" s="3" t="s">
        <v>605</v>
      </c>
      <c r="B373" s="3" t="s">
        <v>562</v>
      </c>
      <c r="C373" s="3" t="s">
        <v>633</v>
      </c>
      <c r="D373" s="3" t="s">
        <v>634</v>
      </c>
      <c r="E373" s="16" t="s">
        <v>284</v>
      </c>
      <c r="F373" s="16" t="s">
        <v>557</v>
      </c>
      <c r="G373" s="3" t="s">
        <v>553</v>
      </c>
      <c r="H373" s="13">
        <v>2230.6799999999998</v>
      </c>
      <c r="I373" s="13">
        <v>1500</v>
      </c>
      <c r="J373" s="13">
        <v>1500</v>
      </c>
      <c r="K373" s="14">
        <v>1748</v>
      </c>
      <c r="L373" s="14">
        <v>1310</v>
      </c>
    </row>
    <row r="374" spans="1:12" x14ac:dyDescent="0.25">
      <c r="A374" s="3" t="s">
        <v>605</v>
      </c>
      <c r="B374" s="3" t="s">
        <v>562</v>
      </c>
      <c r="C374" s="3" t="s">
        <v>633</v>
      </c>
      <c r="D374" s="3" t="s">
        <v>634</v>
      </c>
      <c r="E374" s="16" t="s">
        <v>285</v>
      </c>
      <c r="F374" s="16" t="s">
        <v>557</v>
      </c>
      <c r="G374" s="3" t="s">
        <v>553</v>
      </c>
      <c r="H374" s="13">
        <v>3955.58</v>
      </c>
      <c r="I374" s="13">
        <v>1500</v>
      </c>
      <c r="J374" s="13">
        <v>1500</v>
      </c>
      <c r="K374" s="14">
        <v>1310</v>
      </c>
      <c r="L374" s="14">
        <v>1310</v>
      </c>
    </row>
    <row r="375" spans="1:12" x14ac:dyDescent="0.25">
      <c r="A375" s="3" t="s">
        <v>605</v>
      </c>
      <c r="B375" s="3" t="s">
        <v>562</v>
      </c>
      <c r="C375" s="3" t="s">
        <v>633</v>
      </c>
      <c r="D375" s="3" t="s">
        <v>634</v>
      </c>
      <c r="E375" s="16" t="s">
        <v>286</v>
      </c>
      <c r="F375" s="16" t="s">
        <v>557</v>
      </c>
      <c r="G375" s="3" t="s">
        <v>553</v>
      </c>
      <c r="H375" s="13">
        <v>0</v>
      </c>
      <c r="I375" s="13">
        <v>1500</v>
      </c>
      <c r="J375" s="13">
        <v>1500</v>
      </c>
      <c r="K375" s="14">
        <v>2026</v>
      </c>
      <c r="L375" s="14">
        <v>1838</v>
      </c>
    </row>
    <row r="376" spans="1:12" x14ac:dyDescent="0.25">
      <c r="A376" s="3" t="s">
        <v>605</v>
      </c>
      <c r="B376" s="3" t="s">
        <v>562</v>
      </c>
      <c r="C376" s="3" t="s">
        <v>633</v>
      </c>
      <c r="D376" s="3" t="s">
        <v>634</v>
      </c>
      <c r="E376" s="16" t="s">
        <v>287</v>
      </c>
      <c r="F376" s="16" t="s">
        <v>557</v>
      </c>
      <c r="G376" s="3" t="s">
        <v>553</v>
      </c>
      <c r="H376" s="13">
        <v>0</v>
      </c>
      <c r="I376" s="13">
        <v>0</v>
      </c>
      <c r="J376" s="13">
        <v>0</v>
      </c>
      <c r="K376" s="14">
        <v>0</v>
      </c>
      <c r="L376" s="14">
        <v>2000</v>
      </c>
    </row>
    <row r="377" spans="1:12" x14ac:dyDescent="0.25">
      <c r="A377" s="3" t="s">
        <v>605</v>
      </c>
      <c r="B377" s="3" t="s">
        <v>562</v>
      </c>
      <c r="C377" s="3" t="s">
        <v>633</v>
      </c>
      <c r="D377" s="3" t="s">
        <v>634</v>
      </c>
      <c r="E377" s="16" t="s">
        <v>609</v>
      </c>
      <c r="F377" s="16" t="s">
        <v>558</v>
      </c>
      <c r="G377" s="3" t="s">
        <v>553</v>
      </c>
      <c r="K377" s="14">
        <v>0</v>
      </c>
      <c r="L377" s="14">
        <v>7500</v>
      </c>
    </row>
    <row r="378" spans="1:12" x14ac:dyDescent="0.25">
      <c r="A378" s="3" t="s">
        <v>605</v>
      </c>
      <c r="B378" s="3" t="s">
        <v>562</v>
      </c>
      <c r="C378" s="3" t="s">
        <v>633</v>
      </c>
      <c r="D378" s="3" t="s">
        <v>634</v>
      </c>
      <c r="E378" s="16" t="s">
        <v>622</v>
      </c>
      <c r="F378" s="16" t="s">
        <v>558</v>
      </c>
      <c r="G378" s="3" t="s">
        <v>553</v>
      </c>
      <c r="K378" s="14">
        <v>0</v>
      </c>
      <c r="L378" s="14">
        <v>7000</v>
      </c>
    </row>
    <row r="379" spans="1:12" x14ac:dyDescent="0.25">
      <c r="A379" s="3" t="s">
        <v>605</v>
      </c>
      <c r="B379" s="3" t="s">
        <v>562</v>
      </c>
      <c r="C379" s="3" t="s">
        <v>633</v>
      </c>
      <c r="D379" s="3" t="s">
        <v>634</v>
      </c>
      <c r="E379" s="16" t="s">
        <v>288</v>
      </c>
      <c r="F379" s="16" t="s">
        <v>558</v>
      </c>
      <c r="G379" s="3" t="s">
        <v>553</v>
      </c>
      <c r="H379" s="13">
        <v>1504.13</v>
      </c>
      <c r="I379" s="13">
        <v>1500</v>
      </c>
      <c r="J379" s="13">
        <v>1500</v>
      </c>
      <c r="K379" s="14">
        <v>2500</v>
      </c>
      <c r="L379" s="14">
        <v>1600</v>
      </c>
    </row>
    <row r="380" spans="1:12" x14ac:dyDescent="0.25">
      <c r="A380" s="3" t="s">
        <v>605</v>
      </c>
      <c r="B380" s="3" t="s">
        <v>562</v>
      </c>
      <c r="C380" s="3" t="s">
        <v>633</v>
      </c>
      <c r="D380" s="3" t="s">
        <v>634</v>
      </c>
      <c r="E380" s="16" t="s">
        <v>289</v>
      </c>
      <c r="F380" s="16" t="s">
        <v>558</v>
      </c>
      <c r="G380" s="3" t="s">
        <v>553</v>
      </c>
      <c r="H380" s="13">
        <v>2073.75</v>
      </c>
      <c r="I380" s="13">
        <v>2200</v>
      </c>
      <c r="J380" s="13">
        <v>2200</v>
      </c>
      <c r="K380" s="14">
        <v>2200</v>
      </c>
      <c r="L380" s="14">
        <v>2310</v>
      </c>
    </row>
    <row r="381" spans="1:12" x14ac:dyDescent="0.25">
      <c r="A381" s="3" t="s">
        <v>605</v>
      </c>
      <c r="B381" s="3" t="s">
        <v>562</v>
      </c>
      <c r="C381" s="3" t="s">
        <v>633</v>
      </c>
      <c r="D381" s="3" t="s">
        <v>634</v>
      </c>
      <c r="E381" s="16" t="s">
        <v>290</v>
      </c>
      <c r="F381" s="16" t="s">
        <v>558</v>
      </c>
      <c r="G381" s="3" t="s">
        <v>553</v>
      </c>
      <c r="H381" s="13">
        <v>4675</v>
      </c>
      <c r="I381" s="13">
        <v>5000</v>
      </c>
      <c r="J381" s="13">
        <v>5000</v>
      </c>
      <c r="K381" s="14">
        <v>4800</v>
      </c>
      <c r="L381" s="14">
        <v>5040</v>
      </c>
    </row>
    <row r="382" spans="1:12" x14ac:dyDescent="0.25">
      <c r="A382" s="3" t="s">
        <v>605</v>
      </c>
      <c r="B382" s="3" t="s">
        <v>562</v>
      </c>
      <c r="C382" s="3" t="s">
        <v>633</v>
      </c>
      <c r="D382" s="3" t="s">
        <v>634</v>
      </c>
      <c r="E382" s="16" t="s">
        <v>291</v>
      </c>
      <c r="F382" s="16" t="s">
        <v>558</v>
      </c>
      <c r="G382" s="3" t="s">
        <v>553</v>
      </c>
      <c r="H382" s="13">
        <v>1889.24</v>
      </c>
      <c r="I382" s="13">
        <v>2200</v>
      </c>
      <c r="J382" s="13">
        <v>2200</v>
      </c>
      <c r="K382" s="14">
        <v>2600</v>
      </c>
      <c r="L382" s="14">
        <v>2730</v>
      </c>
    </row>
    <row r="383" spans="1:12" x14ac:dyDescent="0.25">
      <c r="A383" s="3" t="s">
        <v>605</v>
      </c>
      <c r="B383" s="3" t="s">
        <v>562</v>
      </c>
      <c r="C383" s="3" t="s">
        <v>633</v>
      </c>
      <c r="D383" s="3" t="s">
        <v>634</v>
      </c>
      <c r="E383" s="16" t="s">
        <v>292</v>
      </c>
      <c r="F383" s="16" t="s">
        <v>558</v>
      </c>
      <c r="G383" s="3" t="s">
        <v>553</v>
      </c>
      <c r="H383" s="13">
        <v>4895</v>
      </c>
      <c r="I383" s="13">
        <v>6000</v>
      </c>
      <c r="J383" s="13">
        <v>6000</v>
      </c>
      <c r="K383" s="14">
        <v>5000</v>
      </c>
      <c r="L383" s="14">
        <v>5250</v>
      </c>
    </row>
    <row r="384" spans="1:12" x14ac:dyDescent="0.25">
      <c r="A384" s="3" t="s">
        <v>605</v>
      </c>
      <c r="B384" s="3" t="s">
        <v>562</v>
      </c>
      <c r="C384" s="3" t="s">
        <v>633</v>
      </c>
      <c r="D384" s="3" t="s">
        <v>634</v>
      </c>
      <c r="E384" s="16" t="s">
        <v>293</v>
      </c>
      <c r="F384" s="16" t="s">
        <v>558</v>
      </c>
      <c r="G384" s="3" t="s">
        <v>553</v>
      </c>
      <c r="H384" s="13">
        <v>3575</v>
      </c>
      <c r="I384" s="13">
        <v>2000</v>
      </c>
      <c r="J384" s="13">
        <v>2000</v>
      </c>
      <c r="K384" s="14">
        <v>3900</v>
      </c>
      <c r="L384" s="14">
        <v>4095</v>
      </c>
    </row>
    <row r="385" spans="1:12" x14ac:dyDescent="0.25">
      <c r="A385" s="3" t="s">
        <v>605</v>
      </c>
      <c r="B385" s="3" t="s">
        <v>562</v>
      </c>
      <c r="C385" s="3" t="s">
        <v>633</v>
      </c>
      <c r="D385" s="3" t="s">
        <v>634</v>
      </c>
      <c r="E385" s="16" t="s">
        <v>294</v>
      </c>
      <c r="F385" s="16" t="s">
        <v>558</v>
      </c>
      <c r="G385" s="3" t="s">
        <v>553</v>
      </c>
      <c r="H385" s="13">
        <v>4345</v>
      </c>
      <c r="I385" s="13">
        <v>6000</v>
      </c>
      <c r="J385" s="13">
        <v>6000</v>
      </c>
      <c r="K385" s="14">
        <v>4402</v>
      </c>
      <c r="L385" s="14">
        <v>4625</v>
      </c>
    </row>
    <row r="386" spans="1:12" x14ac:dyDescent="0.25">
      <c r="A386" s="3" t="s">
        <v>605</v>
      </c>
      <c r="B386" s="3" t="s">
        <v>562</v>
      </c>
      <c r="C386" s="3" t="s">
        <v>633</v>
      </c>
      <c r="D386" s="3" t="s">
        <v>634</v>
      </c>
      <c r="E386" s="16" t="s">
        <v>295</v>
      </c>
      <c r="F386" s="16" t="s">
        <v>558</v>
      </c>
      <c r="G386" s="3" t="s">
        <v>553</v>
      </c>
      <c r="H386" s="13">
        <v>5775</v>
      </c>
      <c r="I386" s="13">
        <v>6500</v>
      </c>
      <c r="J386" s="13">
        <v>6500</v>
      </c>
      <c r="K386" s="14">
        <v>6000</v>
      </c>
      <c r="L386" s="14">
        <v>6300</v>
      </c>
    </row>
    <row r="387" spans="1:12" x14ac:dyDescent="0.25">
      <c r="A387" s="3" t="s">
        <v>605</v>
      </c>
      <c r="B387" s="3" t="s">
        <v>562</v>
      </c>
      <c r="C387" s="3" t="s">
        <v>633</v>
      </c>
      <c r="D387" s="3" t="s">
        <v>634</v>
      </c>
      <c r="E387" s="16" t="s">
        <v>296</v>
      </c>
      <c r="F387" s="16" t="s">
        <v>586</v>
      </c>
      <c r="G387" s="3" t="s">
        <v>553</v>
      </c>
      <c r="H387" s="13">
        <v>0</v>
      </c>
      <c r="I387" s="13">
        <v>500</v>
      </c>
      <c r="J387" s="13">
        <v>500</v>
      </c>
      <c r="K387" s="14">
        <v>0</v>
      </c>
      <c r="L387" s="14">
        <v>6300</v>
      </c>
    </row>
    <row r="388" spans="1:12" x14ac:dyDescent="0.25">
      <c r="A388" s="3" t="s">
        <v>605</v>
      </c>
      <c r="B388" s="3" t="s">
        <v>562</v>
      </c>
      <c r="C388" s="3" t="s">
        <v>633</v>
      </c>
      <c r="D388" s="3" t="s">
        <v>634</v>
      </c>
      <c r="E388" s="16" t="s">
        <v>297</v>
      </c>
      <c r="F388" s="16" t="s">
        <v>558</v>
      </c>
      <c r="G388" s="3" t="s">
        <v>553</v>
      </c>
      <c r="H388" s="13">
        <v>7975</v>
      </c>
      <c r="I388" s="13">
        <v>9000</v>
      </c>
      <c r="J388" s="13">
        <v>9000</v>
      </c>
      <c r="K388" s="14">
        <v>8500</v>
      </c>
      <c r="L388" s="14">
        <v>8850</v>
      </c>
    </row>
    <row r="389" spans="1:12" x14ac:dyDescent="0.25">
      <c r="A389" s="3" t="s">
        <v>605</v>
      </c>
      <c r="B389" s="3" t="s">
        <v>562</v>
      </c>
      <c r="C389" s="3" t="s">
        <v>633</v>
      </c>
      <c r="D389" s="3" t="s">
        <v>634</v>
      </c>
      <c r="E389" s="16" t="s">
        <v>298</v>
      </c>
      <c r="F389" s="16" t="s">
        <v>558</v>
      </c>
      <c r="G389" s="3" t="s">
        <v>553</v>
      </c>
      <c r="H389" s="13">
        <v>9662</v>
      </c>
      <c r="I389" s="13">
        <v>9000</v>
      </c>
      <c r="J389" s="13">
        <v>9000</v>
      </c>
      <c r="K389" s="14">
        <v>9000</v>
      </c>
      <c r="L389" s="14">
        <v>9500</v>
      </c>
    </row>
    <row r="390" spans="1:12" x14ac:dyDescent="0.25">
      <c r="A390" s="3" t="s">
        <v>605</v>
      </c>
      <c r="B390" s="3" t="s">
        <v>562</v>
      </c>
      <c r="C390" s="3" t="s">
        <v>633</v>
      </c>
      <c r="D390" s="3" t="s">
        <v>634</v>
      </c>
      <c r="E390" s="16" t="s">
        <v>299</v>
      </c>
      <c r="F390" s="16" t="s">
        <v>558</v>
      </c>
      <c r="G390" s="3" t="s">
        <v>553</v>
      </c>
      <c r="H390" s="13">
        <v>12983</v>
      </c>
      <c r="I390" s="13">
        <v>10000</v>
      </c>
      <c r="J390" s="13">
        <v>10000</v>
      </c>
      <c r="K390" s="14">
        <v>8500</v>
      </c>
      <c r="L390" s="14">
        <v>8500</v>
      </c>
    </row>
    <row r="391" spans="1:12" x14ac:dyDescent="0.25">
      <c r="A391" s="3" t="s">
        <v>605</v>
      </c>
      <c r="B391" s="3" t="s">
        <v>562</v>
      </c>
      <c r="C391" s="3" t="s">
        <v>633</v>
      </c>
      <c r="D391" s="3" t="s">
        <v>634</v>
      </c>
      <c r="E391" s="16" t="s">
        <v>300</v>
      </c>
      <c r="F391" s="16" t="s">
        <v>558</v>
      </c>
      <c r="G391" s="3" t="s">
        <v>553</v>
      </c>
      <c r="H391" s="13">
        <v>4044</v>
      </c>
      <c r="I391" s="13">
        <v>4000</v>
      </c>
      <c r="J391" s="13">
        <v>4000</v>
      </c>
      <c r="K391" s="14">
        <v>4038</v>
      </c>
      <c r="L391" s="14">
        <v>4250</v>
      </c>
    </row>
    <row r="392" spans="1:12" x14ac:dyDescent="0.25">
      <c r="A392" s="3" t="s">
        <v>605</v>
      </c>
      <c r="B392" s="3" t="s">
        <v>562</v>
      </c>
      <c r="C392" s="3" t="s">
        <v>633</v>
      </c>
      <c r="D392" s="3" t="s">
        <v>634</v>
      </c>
      <c r="E392" s="16" t="s">
        <v>623</v>
      </c>
      <c r="F392" s="16" t="s">
        <v>558</v>
      </c>
      <c r="G392" s="3" t="s">
        <v>553</v>
      </c>
      <c r="K392" s="14">
        <v>0</v>
      </c>
      <c r="L392" s="14">
        <v>1150</v>
      </c>
    </row>
    <row r="393" spans="1:12" x14ac:dyDescent="0.25">
      <c r="A393" s="3" t="s">
        <v>605</v>
      </c>
      <c r="B393" s="3" t="s">
        <v>562</v>
      </c>
      <c r="C393" s="3" t="s">
        <v>633</v>
      </c>
      <c r="D393" s="3" t="s">
        <v>634</v>
      </c>
      <c r="E393" s="16" t="s">
        <v>301</v>
      </c>
      <c r="F393" s="16" t="s">
        <v>558</v>
      </c>
      <c r="G393" s="3" t="s">
        <v>553</v>
      </c>
      <c r="H393" s="13">
        <v>1749</v>
      </c>
      <c r="I393" s="13">
        <v>600</v>
      </c>
      <c r="J393" s="13">
        <v>600</v>
      </c>
      <c r="K393" s="14">
        <v>1500</v>
      </c>
      <c r="L393" s="14">
        <v>900</v>
      </c>
    </row>
    <row r="394" spans="1:12" x14ac:dyDescent="0.25">
      <c r="A394" s="3" t="s">
        <v>605</v>
      </c>
      <c r="B394" s="3" t="s">
        <v>562</v>
      </c>
      <c r="C394" s="3" t="s">
        <v>633</v>
      </c>
      <c r="D394" s="3" t="s">
        <v>634</v>
      </c>
      <c r="E394" s="16" t="s">
        <v>302</v>
      </c>
      <c r="F394" s="16" t="s">
        <v>558</v>
      </c>
      <c r="G394" s="3" t="s">
        <v>553</v>
      </c>
      <c r="H394" s="13">
        <v>4224</v>
      </c>
      <c r="I394" s="13">
        <v>600</v>
      </c>
      <c r="J394" s="13">
        <v>600</v>
      </c>
      <c r="K394" s="14">
        <v>750</v>
      </c>
      <c r="L394" s="14">
        <v>1650</v>
      </c>
    </row>
    <row r="395" spans="1:12" x14ac:dyDescent="0.25">
      <c r="A395" s="3" t="s">
        <v>605</v>
      </c>
      <c r="B395" s="3" t="s">
        <v>562</v>
      </c>
      <c r="C395" s="3" t="s">
        <v>633</v>
      </c>
      <c r="D395" s="3" t="s">
        <v>634</v>
      </c>
      <c r="E395" s="16" t="s">
        <v>303</v>
      </c>
      <c r="F395" s="16" t="s">
        <v>558</v>
      </c>
      <c r="G395" s="3" t="s">
        <v>553</v>
      </c>
      <c r="H395" s="13">
        <v>558</v>
      </c>
      <c r="I395" s="13">
        <v>600</v>
      </c>
      <c r="J395" s="13">
        <v>600</v>
      </c>
      <c r="K395" s="14">
        <v>600</v>
      </c>
      <c r="L395" s="14">
        <v>600</v>
      </c>
    </row>
    <row r="396" spans="1:12" x14ac:dyDescent="0.25">
      <c r="A396" s="3" t="s">
        <v>605</v>
      </c>
      <c r="B396" s="3" t="s">
        <v>562</v>
      </c>
      <c r="C396" s="3" t="s">
        <v>633</v>
      </c>
      <c r="D396" s="3" t="s">
        <v>634</v>
      </c>
      <c r="E396" s="16" t="s">
        <v>304</v>
      </c>
      <c r="F396" s="16" t="s">
        <v>558</v>
      </c>
      <c r="G396" s="3" t="s">
        <v>553</v>
      </c>
      <c r="H396" s="13">
        <v>1749</v>
      </c>
      <c r="I396" s="13">
        <v>600</v>
      </c>
      <c r="J396" s="13">
        <v>600</v>
      </c>
      <c r="K396" s="14">
        <v>1500</v>
      </c>
      <c r="L396" s="14">
        <v>900</v>
      </c>
    </row>
    <row r="397" spans="1:12" x14ac:dyDescent="0.25">
      <c r="A397" s="3" t="s">
        <v>605</v>
      </c>
      <c r="B397" s="3" t="s">
        <v>562</v>
      </c>
      <c r="C397" s="3" t="s">
        <v>633</v>
      </c>
      <c r="D397" s="3" t="s">
        <v>634</v>
      </c>
      <c r="E397" s="16" t="s">
        <v>305</v>
      </c>
      <c r="F397" s="16" t="s">
        <v>558</v>
      </c>
      <c r="G397" s="3" t="s">
        <v>553</v>
      </c>
      <c r="H397" s="13">
        <v>558</v>
      </c>
      <c r="I397" s="13">
        <v>600</v>
      </c>
      <c r="J397" s="13">
        <v>600</v>
      </c>
      <c r="K397" s="14">
        <v>600</v>
      </c>
      <c r="L397" s="14">
        <v>600</v>
      </c>
    </row>
    <row r="398" spans="1:12" x14ac:dyDescent="0.25">
      <c r="A398" s="3" t="s">
        <v>605</v>
      </c>
      <c r="B398" s="3" t="s">
        <v>562</v>
      </c>
      <c r="C398" s="3" t="s">
        <v>633</v>
      </c>
      <c r="D398" s="3" t="s">
        <v>634</v>
      </c>
      <c r="E398" s="16" t="s">
        <v>306</v>
      </c>
      <c r="F398" s="16" t="s">
        <v>558</v>
      </c>
      <c r="G398" s="3" t="s">
        <v>553</v>
      </c>
      <c r="H398" s="13">
        <v>465</v>
      </c>
      <c r="I398" s="13">
        <v>600</v>
      </c>
      <c r="J398" s="13">
        <v>600</v>
      </c>
      <c r="K398" s="14">
        <v>600</v>
      </c>
      <c r="L398" s="14">
        <v>600</v>
      </c>
    </row>
    <row r="399" spans="1:12" x14ac:dyDescent="0.25">
      <c r="A399" s="3" t="s">
        <v>605</v>
      </c>
      <c r="B399" s="3" t="s">
        <v>562</v>
      </c>
      <c r="C399" s="3" t="s">
        <v>633</v>
      </c>
      <c r="D399" s="3" t="s">
        <v>634</v>
      </c>
      <c r="E399" s="16" t="s">
        <v>307</v>
      </c>
      <c r="F399" s="16" t="s">
        <v>558</v>
      </c>
      <c r="G399" s="3" t="s">
        <v>553</v>
      </c>
      <c r="H399" s="13">
        <v>558</v>
      </c>
      <c r="I399" s="13">
        <v>600</v>
      </c>
      <c r="J399" s="13">
        <v>600</v>
      </c>
      <c r="K399" s="14">
        <v>600</v>
      </c>
      <c r="L399" s="14">
        <v>600</v>
      </c>
    </row>
    <row r="400" spans="1:12" x14ac:dyDescent="0.25">
      <c r="A400" s="3" t="s">
        <v>605</v>
      </c>
      <c r="B400" s="3" t="s">
        <v>562</v>
      </c>
      <c r="C400" s="3" t="s">
        <v>633</v>
      </c>
      <c r="D400" s="3" t="s">
        <v>634</v>
      </c>
      <c r="E400" s="16" t="s">
        <v>308</v>
      </c>
      <c r="F400" s="16" t="s">
        <v>558</v>
      </c>
      <c r="G400" s="3" t="s">
        <v>553</v>
      </c>
      <c r="H400" s="13">
        <v>558</v>
      </c>
      <c r="I400" s="13">
        <v>600</v>
      </c>
      <c r="J400" s="13">
        <v>600</v>
      </c>
      <c r="K400" s="14">
        <v>600</v>
      </c>
      <c r="L400" s="14">
        <v>600</v>
      </c>
    </row>
    <row r="401" spans="1:12" x14ac:dyDescent="0.25">
      <c r="A401" s="3" t="s">
        <v>605</v>
      </c>
      <c r="B401" s="3" t="s">
        <v>562</v>
      </c>
      <c r="C401" s="3" t="s">
        <v>633</v>
      </c>
      <c r="D401" s="3" t="s">
        <v>634</v>
      </c>
      <c r="E401" s="16" t="s">
        <v>309</v>
      </c>
      <c r="F401" s="16" t="s">
        <v>558</v>
      </c>
      <c r="G401" s="3" t="s">
        <v>553</v>
      </c>
      <c r="H401" s="13">
        <v>0</v>
      </c>
      <c r="I401" s="13">
        <v>250</v>
      </c>
      <c r="J401" s="13">
        <v>250</v>
      </c>
      <c r="K401" s="14">
        <v>0</v>
      </c>
      <c r="L401" s="14">
        <v>1150</v>
      </c>
    </row>
    <row r="402" spans="1:12" x14ac:dyDescent="0.25">
      <c r="A402" s="3" t="s">
        <v>605</v>
      </c>
      <c r="B402" s="3" t="s">
        <v>562</v>
      </c>
      <c r="C402" s="3" t="s">
        <v>633</v>
      </c>
      <c r="D402" s="3" t="s">
        <v>634</v>
      </c>
      <c r="E402" s="16" t="s">
        <v>310</v>
      </c>
      <c r="F402" s="16" t="s">
        <v>558</v>
      </c>
      <c r="G402" s="3" t="s">
        <v>553</v>
      </c>
      <c r="H402" s="13">
        <v>253</v>
      </c>
      <c r="I402" s="13">
        <v>0</v>
      </c>
      <c r="J402" s="13">
        <v>0</v>
      </c>
      <c r="K402" s="14">
        <v>1500</v>
      </c>
      <c r="L402" s="14">
        <v>600</v>
      </c>
    </row>
    <row r="403" spans="1:12" x14ac:dyDescent="0.25">
      <c r="A403" s="3" t="s">
        <v>605</v>
      </c>
      <c r="B403" s="3" t="s">
        <v>562</v>
      </c>
      <c r="C403" s="3" t="s">
        <v>633</v>
      </c>
      <c r="D403" s="3" t="s">
        <v>634</v>
      </c>
      <c r="E403" s="16" t="s">
        <v>311</v>
      </c>
      <c r="F403" s="16" t="s">
        <v>558</v>
      </c>
      <c r="G403" s="3" t="s">
        <v>553</v>
      </c>
      <c r="H403" s="13">
        <v>0</v>
      </c>
      <c r="I403" s="13">
        <v>0</v>
      </c>
      <c r="J403" s="13">
        <v>0</v>
      </c>
      <c r="K403" s="14">
        <v>1550</v>
      </c>
      <c r="L403" s="14">
        <v>1150</v>
      </c>
    </row>
    <row r="404" spans="1:12" x14ac:dyDescent="0.25">
      <c r="A404" s="3" t="s">
        <v>605</v>
      </c>
      <c r="B404" s="3" t="s">
        <v>562</v>
      </c>
      <c r="C404" s="3" t="s">
        <v>633</v>
      </c>
      <c r="D404" s="3" t="s">
        <v>634</v>
      </c>
      <c r="E404" s="16" t="s">
        <v>312</v>
      </c>
      <c r="F404" s="16" t="s">
        <v>586</v>
      </c>
      <c r="G404" s="3" t="s">
        <v>553</v>
      </c>
      <c r="H404" s="13">
        <v>768.97</v>
      </c>
      <c r="I404" s="13">
        <v>1400</v>
      </c>
      <c r="J404" s="13">
        <v>1400</v>
      </c>
      <c r="K404" s="14">
        <v>1000</v>
      </c>
      <c r="L404" s="14">
        <v>1200</v>
      </c>
    </row>
    <row r="405" spans="1:12" x14ac:dyDescent="0.25">
      <c r="A405" s="3" t="s">
        <v>605</v>
      </c>
      <c r="B405" s="3" t="s">
        <v>562</v>
      </c>
      <c r="C405" s="3" t="s">
        <v>633</v>
      </c>
      <c r="D405" s="3" t="s">
        <v>634</v>
      </c>
      <c r="E405" s="16" t="s">
        <v>313</v>
      </c>
      <c r="F405" s="16" t="s">
        <v>560</v>
      </c>
      <c r="G405" s="3" t="s">
        <v>553</v>
      </c>
      <c r="H405" s="13">
        <v>0</v>
      </c>
      <c r="I405" s="13">
        <v>1000</v>
      </c>
      <c r="J405" s="13">
        <v>1000</v>
      </c>
      <c r="K405" s="14">
        <v>1000</v>
      </c>
      <c r="L405" s="14">
        <v>1000</v>
      </c>
    </row>
    <row r="406" spans="1:12" x14ac:dyDescent="0.25">
      <c r="A406" s="3" t="s">
        <v>605</v>
      </c>
      <c r="B406" s="3" t="s">
        <v>562</v>
      </c>
      <c r="C406" s="3" t="s">
        <v>633</v>
      </c>
      <c r="D406" s="3" t="s">
        <v>634</v>
      </c>
      <c r="E406" s="16" t="s">
        <v>314</v>
      </c>
      <c r="F406" s="16" t="s">
        <v>560</v>
      </c>
      <c r="G406" s="3" t="s">
        <v>553</v>
      </c>
      <c r="H406" s="13">
        <v>1011.1</v>
      </c>
      <c r="I406" s="13">
        <v>2000</v>
      </c>
      <c r="J406" s="13">
        <v>2000</v>
      </c>
      <c r="K406" s="14">
        <v>2000</v>
      </c>
      <c r="L406" s="14">
        <v>2000</v>
      </c>
    </row>
    <row r="407" spans="1:12" x14ac:dyDescent="0.25">
      <c r="A407" s="3" t="s">
        <v>605</v>
      </c>
      <c r="B407" s="3" t="s">
        <v>562</v>
      </c>
      <c r="C407" s="3" t="s">
        <v>633</v>
      </c>
      <c r="D407" s="3" t="s">
        <v>634</v>
      </c>
      <c r="E407" s="16" t="s">
        <v>315</v>
      </c>
      <c r="F407" s="16" t="s">
        <v>560</v>
      </c>
      <c r="G407" s="3" t="s">
        <v>553</v>
      </c>
      <c r="H407" s="13">
        <v>541.9</v>
      </c>
      <c r="I407" s="13">
        <v>25000</v>
      </c>
      <c r="J407" s="13">
        <v>25000</v>
      </c>
      <c r="K407" s="14">
        <v>8000</v>
      </c>
      <c r="L407" s="14">
        <v>25000</v>
      </c>
    </row>
    <row r="408" spans="1:12" x14ac:dyDescent="0.25">
      <c r="A408" s="3" t="s">
        <v>605</v>
      </c>
      <c r="B408" s="3" t="s">
        <v>562</v>
      </c>
      <c r="C408" s="3" t="s">
        <v>633</v>
      </c>
      <c r="D408" s="3" t="s">
        <v>634</v>
      </c>
      <c r="E408" s="16" t="s">
        <v>619</v>
      </c>
      <c r="F408" s="16" t="s">
        <v>560</v>
      </c>
      <c r="G408" s="3" t="s">
        <v>553</v>
      </c>
      <c r="K408" s="14">
        <v>0</v>
      </c>
      <c r="L408" s="14">
        <v>3000</v>
      </c>
    </row>
    <row r="409" spans="1:12" x14ac:dyDescent="0.25">
      <c r="A409" s="3" t="s">
        <v>605</v>
      </c>
      <c r="B409" s="3" t="s">
        <v>562</v>
      </c>
      <c r="C409" s="3" t="s">
        <v>633</v>
      </c>
      <c r="D409" s="3" t="s">
        <v>634</v>
      </c>
      <c r="E409" s="16" t="s">
        <v>316</v>
      </c>
      <c r="F409" s="16" t="s">
        <v>560</v>
      </c>
      <c r="G409" s="3" t="s">
        <v>553</v>
      </c>
      <c r="H409" s="13">
        <v>3672.8</v>
      </c>
      <c r="I409" s="13">
        <v>20000</v>
      </c>
      <c r="J409" s="13">
        <v>20000</v>
      </c>
      <c r="K409" s="14">
        <v>38590</v>
      </c>
      <c r="L409" s="14">
        <v>50000</v>
      </c>
    </row>
    <row r="410" spans="1:12" x14ac:dyDescent="0.25">
      <c r="A410" s="3" t="s">
        <v>605</v>
      </c>
      <c r="B410" s="3" t="s">
        <v>562</v>
      </c>
      <c r="C410" s="3" t="s">
        <v>633</v>
      </c>
      <c r="D410" s="3" t="s">
        <v>634</v>
      </c>
      <c r="E410" s="16" t="s">
        <v>317</v>
      </c>
      <c r="F410" s="16" t="s">
        <v>560</v>
      </c>
      <c r="G410" s="3" t="s">
        <v>553</v>
      </c>
      <c r="H410" s="13">
        <v>1079.3599999999999</v>
      </c>
      <c r="I410" s="13">
        <v>0</v>
      </c>
      <c r="J410" s="13">
        <v>0</v>
      </c>
      <c r="K410" s="14">
        <v>2500</v>
      </c>
      <c r="L410" s="14">
        <v>3000</v>
      </c>
    </row>
    <row r="411" spans="1:12" x14ac:dyDescent="0.25">
      <c r="A411" s="3" t="s">
        <v>605</v>
      </c>
      <c r="B411" s="3" t="s">
        <v>562</v>
      </c>
      <c r="C411" s="3" t="s">
        <v>633</v>
      </c>
      <c r="D411" s="3" t="s">
        <v>634</v>
      </c>
      <c r="E411" s="16" t="s">
        <v>318</v>
      </c>
      <c r="F411" s="16" t="s">
        <v>560</v>
      </c>
      <c r="G411" s="3" t="s">
        <v>553</v>
      </c>
      <c r="H411" s="13">
        <v>7186.29</v>
      </c>
      <c r="I411" s="13">
        <v>8000</v>
      </c>
      <c r="J411" s="13">
        <v>8000</v>
      </c>
      <c r="K411" s="14">
        <v>9344</v>
      </c>
      <c r="L411" s="14">
        <v>18000</v>
      </c>
    </row>
    <row r="412" spans="1:12" x14ac:dyDescent="0.25">
      <c r="A412" s="3" t="s">
        <v>605</v>
      </c>
      <c r="B412" s="3" t="s">
        <v>562</v>
      </c>
      <c r="C412" s="3" t="s">
        <v>633</v>
      </c>
      <c r="D412" s="3" t="s">
        <v>634</v>
      </c>
      <c r="E412" s="16" t="s">
        <v>319</v>
      </c>
      <c r="F412" s="16" t="s">
        <v>560</v>
      </c>
      <c r="G412" s="3" t="s">
        <v>553</v>
      </c>
      <c r="H412" s="13">
        <v>16350.72</v>
      </c>
      <c r="I412" s="13">
        <v>5500</v>
      </c>
      <c r="J412" s="13">
        <v>5500</v>
      </c>
      <c r="K412" s="14">
        <v>6000</v>
      </c>
      <c r="L412" s="14">
        <v>10000</v>
      </c>
    </row>
    <row r="413" spans="1:12" x14ac:dyDescent="0.25">
      <c r="A413" s="3" t="s">
        <v>605</v>
      </c>
      <c r="B413" s="3" t="s">
        <v>562</v>
      </c>
      <c r="C413" s="3" t="s">
        <v>633</v>
      </c>
      <c r="D413" s="3" t="s">
        <v>634</v>
      </c>
      <c r="E413" s="16" t="s">
        <v>320</v>
      </c>
      <c r="F413" s="16" t="s">
        <v>560</v>
      </c>
      <c r="G413" s="3" t="s">
        <v>553</v>
      </c>
      <c r="H413" s="13">
        <v>1613.26</v>
      </c>
      <c r="I413" s="13">
        <v>4500</v>
      </c>
      <c r="J413" s="13">
        <v>4500</v>
      </c>
      <c r="K413" s="14">
        <v>1200</v>
      </c>
      <c r="L413" s="14">
        <v>4500</v>
      </c>
    </row>
    <row r="414" spans="1:12" x14ac:dyDescent="0.25">
      <c r="A414" s="3" t="s">
        <v>605</v>
      </c>
      <c r="B414" s="3" t="s">
        <v>562</v>
      </c>
      <c r="C414" s="3" t="s">
        <v>633</v>
      </c>
      <c r="D414" s="3" t="s">
        <v>634</v>
      </c>
      <c r="E414" s="16" t="s">
        <v>321</v>
      </c>
      <c r="F414" s="16" t="s">
        <v>560</v>
      </c>
      <c r="G414" s="3" t="s">
        <v>553</v>
      </c>
      <c r="H414" s="13">
        <v>1235.8</v>
      </c>
      <c r="I414" s="13">
        <v>4500</v>
      </c>
      <c r="J414" s="13">
        <v>4500</v>
      </c>
      <c r="K414" s="14">
        <v>3945</v>
      </c>
      <c r="L414" s="14">
        <v>4500</v>
      </c>
    </row>
    <row r="415" spans="1:12" x14ac:dyDescent="0.25">
      <c r="A415" s="3" t="s">
        <v>605</v>
      </c>
      <c r="B415" s="3" t="s">
        <v>562</v>
      </c>
      <c r="C415" s="3" t="s">
        <v>633</v>
      </c>
      <c r="D415" s="3" t="s">
        <v>634</v>
      </c>
      <c r="E415" s="16" t="s">
        <v>322</v>
      </c>
      <c r="F415" s="16" t="s">
        <v>560</v>
      </c>
      <c r="G415" s="3" t="s">
        <v>553</v>
      </c>
      <c r="H415" s="13">
        <v>600.67999999999995</v>
      </c>
      <c r="I415" s="13">
        <v>4500</v>
      </c>
      <c r="J415" s="13">
        <v>4500</v>
      </c>
      <c r="K415" s="14">
        <v>2000</v>
      </c>
      <c r="L415" s="14">
        <v>4500</v>
      </c>
    </row>
    <row r="416" spans="1:12" x14ac:dyDescent="0.25">
      <c r="A416" s="3" t="s">
        <v>605</v>
      </c>
      <c r="B416" s="3" t="s">
        <v>562</v>
      </c>
      <c r="C416" s="3" t="s">
        <v>633</v>
      </c>
      <c r="D416" s="3" t="s">
        <v>634</v>
      </c>
      <c r="E416" s="16" t="s">
        <v>323</v>
      </c>
      <c r="F416" s="16" t="s">
        <v>560</v>
      </c>
      <c r="G416" s="3" t="s">
        <v>553</v>
      </c>
      <c r="H416" s="13">
        <v>1338.71</v>
      </c>
      <c r="I416" s="13">
        <v>4500</v>
      </c>
      <c r="J416" s="13">
        <v>4500</v>
      </c>
      <c r="K416" s="14">
        <v>3000</v>
      </c>
      <c r="L416" s="14">
        <v>4500</v>
      </c>
    </row>
    <row r="417" spans="1:12" x14ac:dyDescent="0.25">
      <c r="A417" s="3" t="s">
        <v>605</v>
      </c>
      <c r="B417" s="3" t="s">
        <v>562</v>
      </c>
      <c r="C417" s="3" t="s">
        <v>633</v>
      </c>
      <c r="D417" s="3" t="s">
        <v>634</v>
      </c>
      <c r="E417" s="16" t="s">
        <v>324</v>
      </c>
      <c r="F417" s="16" t="s">
        <v>560</v>
      </c>
      <c r="G417" s="3" t="s">
        <v>553</v>
      </c>
      <c r="H417" s="13">
        <v>0</v>
      </c>
      <c r="I417" s="13">
        <v>4500</v>
      </c>
      <c r="J417" s="13">
        <v>4500</v>
      </c>
      <c r="K417" s="14">
        <v>0</v>
      </c>
      <c r="L417" s="14">
        <v>4500</v>
      </c>
    </row>
    <row r="418" spans="1:12" x14ac:dyDescent="0.25">
      <c r="A418" s="3" t="s">
        <v>605</v>
      </c>
      <c r="B418" s="3" t="s">
        <v>562</v>
      </c>
      <c r="C418" s="3" t="s">
        <v>633</v>
      </c>
      <c r="D418" s="3" t="s">
        <v>634</v>
      </c>
      <c r="E418" s="16" t="s">
        <v>325</v>
      </c>
      <c r="F418" s="16" t="s">
        <v>560</v>
      </c>
      <c r="G418" s="3" t="s">
        <v>553</v>
      </c>
      <c r="H418" s="13">
        <v>0</v>
      </c>
      <c r="I418" s="13">
        <v>0</v>
      </c>
      <c r="J418" s="13">
        <v>0</v>
      </c>
      <c r="K418" s="14">
        <v>1500</v>
      </c>
      <c r="L418" s="14">
        <v>3000</v>
      </c>
    </row>
    <row r="419" spans="1:12" x14ac:dyDescent="0.25">
      <c r="A419" s="3" t="s">
        <v>605</v>
      </c>
      <c r="B419" s="3" t="s">
        <v>562</v>
      </c>
      <c r="C419" s="3" t="s">
        <v>633</v>
      </c>
      <c r="D419" s="3" t="s">
        <v>634</v>
      </c>
      <c r="E419" s="16" t="s">
        <v>326</v>
      </c>
      <c r="F419" s="16" t="s">
        <v>560</v>
      </c>
      <c r="G419" s="3" t="s">
        <v>553</v>
      </c>
      <c r="H419" s="13">
        <v>0</v>
      </c>
      <c r="I419" s="13">
        <v>0</v>
      </c>
      <c r="J419" s="13">
        <v>0</v>
      </c>
      <c r="K419" s="14">
        <v>6400</v>
      </c>
      <c r="L419" s="14">
        <v>3000</v>
      </c>
    </row>
    <row r="420" spans="1:12" x14ac:dyDescent="0.25">
      <c r="A420" s="3" t="s">
        <v>605</v>
      </c>
      <c r="B420" s="3" t="s">
        <v>562</v>
      </c>
      <c r="C420" s="3" t="s">
        <v>633</v>
      </c>
      <c r="D420" s="3" t="s">
        <v>634</v>
      </c>
      <c r="E420" s="16" t="s">
        <v>327</v>
      </c>
      <c r="F420" s="16" t="s">
        <v>560</v>
      </c>
      <c r="G420" s="3" t="s">
        <v>553</v>
      </c>
      <c r="H420" s="13">
        <v>225.98</v>
      </c>
      <c r="I420" s="13">
        <v>0</v>
      </c>
      <c r="J420" s="13">
        <v>0</v>
      </c>
      <c r="K420" s="14">
        <v>1000</v>
      </c>
      <c r="L420" s="14">
        <v>1000</v>
      </c>
    </row>
    <row r="421" spans="1:12" x14ac:dyDescent="0.25">
      <c r="A421" s="3" t="s">
        <v>605</v>
      </c>
      <c r="B421" s="3" t="s">
        <v>587</v>
      </c>
      <c r="C421" s="3" t="s">
        <v>633</v>
      </c>
      <c r="D421" s="3" t="s">
        <v>634</v>
      </c>
      <c r="E421" s="16" t="s">
        <v>328</v>
      </c>
      <c r="F421" s="16" t="s">
        <v>563</v>
      </c>
      <c r="G421" s="3" t="s">
        <v>553</v>
      </c>
      <c r="H421" s="13">
        <v>9094257.7400000002</v>
      </c>
      <c r="I421" s="13">
        <v>15483182</v>
      </c>
      <c r="J421" s="13">
        <v>15483182</v>
      </c>
      <c r="K421" s="14">
        <f>12273947+172284+1</f>
        <v>12446232</v>
      </c>
      <c r="L421" s="14">
        <v>16734883</v>
      </c>
    </row>
    <row r="422" spans="1:12" x14ac:dyDescent="0.25">
      <c r="A422" s="3" t="s">
        <v>605</v>
      </c>
      <c r="B422" s="3" t="s">
        <v>587</v>
      </c>
      <c r="C422" s="3" t="s">
        <v>633</v>
      </c>
      <c r="D422" s="3" t="s">
        <v>634</v>
      </c>
      <c r="E422" s="16" t="s">
        <v>329</v>
      </c>
      <c r="F422" s="16" t="s">
        <v>563</v>
      </c>
      <c r="G422" s="3" t="s">
        <v>553</v>
      </c>
      <c r="H422" s="13">
        <v>1297719.26</v>
      </c>
      <c r="I422" s="13">
        <v>1317184</v>
      </c>
      <c r="J422" s="13">
        <v>1317184</v>
      </c>
      <c r="K422" s="14">
        <f>1786176+4095</f>
        <v>1790271</v>
      </c>
      <c r="L422" s="14">
        <v>1531921</v>
      </c>
    </row>
    <row r="423" spans="1:12" x14ac:dyDescent="0.25">
      <c r="A423" s="3" t="s">
        <v>605</v>
      </c>
      <c r="B423" s="3" t="s">
        <v>587</v>
      </c>
      <c r="C423" s="3" t="s">
        <v>633</v>
      </c>
      <c r="D423" s="3" t="s">
        <v>634</v>
      </c>
      <c r="E423" s="16" t="s">
        <v>330</v>
      </c>
      <c r="F423" s="16" t="s">
        <v>563</v>
      </c>
      <c r="G423" s="3" t="s">
        <v>553</v>
      </c>
      <c r="H423" s="13">
        <v>236785.93</v>
      </c>
      <c r="I423" s="13">
        <v>503810</v>
      </c>
      <c r="J423" s="13">
        <v>503810</v>
      </c>
      <c r="K423" s="14">
        <v>371213</v>
      </c>
      <c r="L423" s="14">
        <v>578603</v>
      </c>
    </row>
    <row r="424" spans="1:12" x14ac:dyDescent="0.25">
      <c r="A424" s="3" t="s">
        <v>605</v>
      </c>
      <c r="B424" s="3" t="s">
        <v>587</v>
      </c>
      <c r="C424" s="3" t="s">
        <v>633</v>
      </c>
      <c r="D424" s="3" t="s">
        <v>634</v>
      </c>
      <c r="E424" s="16" t="s">
        <v>331</v>
      </c>
      <c r="F424" s="16" t="s">
        <v>563</v>
      </c>
      <c r="G424" s="3" t="s">
        <v>553</v>
      </c>
      <c r="H424" s="13">
        <v>13541.72</v>
      </c>
      <c r="I424" s="13">
        <v>10000</v>
      </c>
      <c r="J424" s="13">
        <v>10000</v>
      </c>
      <c r="K424" s="14">
        <v>8500</v>
      </c>
      <c r="L424" s="14">
        <v>3000</v>
      </c>
    </row>
    <row r="425" spans="1:12" x14ac:dyDescent="0.25">
      <c r="A425" s="3" t="s">
        <v>605</v>
      </c>
      <c r="B425" s="3" t="s">
        <v>587</v>
      </c>
      <c r="C425" s="3" t="s">
        <v>633</v>
      </c>
      <c r="D425" s="3" t="s">
        <v>634</v>
      </c>
      <c r="E425" s="16" t="s">
        <v>332</v>
      </c>
      <c r="F425" s="16" t="s">
        <v>563</v>
      </c>
      <c r="G425" s="3" t="s">
        <v>553</v>
      </c>
      <c r="H425" s="13">
        <v>18740.62</v>
      </c>
    </row>
    <row r="426" spans="1:12" x14ac:dyDescent="0.25">
      <c r="A426" s="3" t="s">
        <v>605</v>
      </c>
      <c r="B426" s="3" t="s">
        <v>587</v>
      </c>
      <c r="C426" s="3" t="s">
        <v>633</v>
      </c>
      <c r="D426" s="3" t="s">
        <v>634</v>
      </c>
      <c r="E426" s="16" t="s">
        <v>333</v>
      </c>
      <c r="F426" s="16" t="s">
        <v>563</v>
      </c>
      <c r="G426" s="3" t="s">
        <v>553</v>
      </c>
      <c r="H426" s="13">
        <v>642058.23999999999</v>
      </c>
      <c r="I426" s="13">
        <v>1070725</v>
      </c>
      <c r="J426" s="13">
        <v>1070725</v>
      </c>
      <c r="K426" s="14">
        <f>906205+10263</f>
        <v>916468</v>
      </c>
      <c r="L426" s="14">
        <v>1160299</v>
      </c>
    </row>
    <row r="427" spans="1:12" x14ac:dyDescent="0.25">
      <c r="A427" s="3" t="s">
        <v>605</v>
      </c>
      <c r="B427" s="3" t="s">
        <v>587</v>
      </c>
      <c r="C427" s="3" t="s">
        <v>633</v>
      </c>
      <c r="D427" s="3" t="s">
        <v>634</v>
      </c>
      <c r="E427" s="16" t="s">
        <v>334</v>
      </c>
      <c r="F427" s="16" t="s">
        <v>563</v>
      </c>
      <c r="G427" s="3" t="s">
        <v>553</v>
      </c>
      <c r="H427" s="13">
        <v>150159.03</v>
      </c>
      <c r="I427" s="13">
        <v>250911</v>
      </c>
      <c r="J427" s="13">
        <v>250911</v>
      </c>
      <c r="K427" s="14">
        <f>2400+211935</f>
        <v>214335</v>
      </c>
      <c r="L427" s="14">
        <v>271727</v>
      </c>
    </row>
    <row r="428" spans="1:12" x14ac:dyDescent="0.25">
      <c r="A428" s="3" t="s">
        <v>605</v>
      </c>
      <c r="B428" s="3" t="s">
        <v>587</v>
      </c>
      <c r="C428" s="3" t="s">
        <v>633</v>
      </c>
      <c r="D428" s="3" t="s">
        <v>634</v>
      </c>
      <c r="E428" s="16" t="s">
        <v>335</v>
      </c>
      <c r="F428" s="16" t="s">
        <v>563</v>
      </c>
      <c r="G428" s="3" t="s">
        <v>553</v>
      </c>
      <c r="H428" s="13">
        <v>2070.08</v>
      </c>
      <c r="I428" s="13">
        <v>53172</v>
      </c>
      <c r="J428" s="13">
        <v>53172</v>
      </c>
      <c r="K428" s="14">
        <v>2000</v>
      </c>
      <c r="L428" s="14">
        <v>2436</v>
      </c>
    </row>
    <row r="429" spans="1:12" x14ac:dyDescent="0.25">
      <c r="A429" s="3" t="s">
        <v>605</v>
      </c>
      <c r="B429" s="3" t="s">
        <v>587</v>
      </c>
      <c r="C429" s="3" t="s">
        <v>633</v>
      </c>
      <c r="D429" s="3" t="s">
        <v>634</v>
      </c>
      <c r="E429" s="16" t="s">
        <v>336</v>
      </c>
      <c r="F429" s="16" t="s">
        <v>563</v>
      </c>
      <c r="G429" s="3" t="s">
        <v>553</v>
      </c>
      <c r="H429" s="13">
        <v>29028.63</v>
      </c>
      <c r="I429" s="13">
        <v>29317</v>
      </c>
      <c r="J429" s="13">
        <v>29317</v>
      </c>
      <c r="K429" s="14">
        <v>45000</v>
      </c>
      <c r="L429" s="14">
        <v>40200</v>
      </c>
    </row>
    <row r="430" spans="1:12" x14ac:dyDescent="0.25">
      <c r="A430" s="3" t="s">
        <v>605</v>
      </c>
      <c r="B430" s="3" t="s">
        <v>587</v>
      </c>
      <c r="C430" s="3" t="s">
        <v>633</v>
      </c>
      <c r="D430" s="3" t="s">
        <v>634</v>
      </c>
      <c r="E430" s="16" t="s">
        <v>337</v>
      </c>
      <c r="F430" s="16" t="s">
        <v>564</v>
      </c>
      <c r="G430" s="3" t="s">
        <v>553</v>
      </c>
      <c r="H430" s="13">
        <v>164426.82999999999</v>
      </c>
      <c r="I430" s="13">
        <v>226805</v>
      </c>
      <c r="J430" s="13">
        <v>226805</v>
      </c>
      <c r="K430" s="14">
        <v>182605</v>
      </c>
      <c r="L430" s="14">
        <v>242641</v>
      </c>
    </row>
    <row r="431" spans="1:12" x14ac:dyDescent="0.25">
      <c r="A431" s="3" t="s">
        <v>605</v>
      </c>
      <c r="B431" s="3" t="s">
        <v>587</v>
      </c>
      <c r="C431" s="3" t="s">
        <v>633</v>
      </c>
      <c r="D431" s="3" t="s">
        <v>634</v>
      </c>
      <c r="E431" s="16" t="s">
        <v>338</v>
      </c>
      <c r="F431" s="16" t="s">
        <v>564</v>
      </c>
      <c r="G431" s="3" t="s">
        <v>553</v>
      </c>
      <c r="H431" s="13">
        <v>1048588.72</v>
      </c>
      <c r="I431" s="13">
        <v>1730418</v>
      </c>
      <c r="J431" s="13">
        <v>1730418</v>
      </c>
      <c r="K431" s="14">
        <f>1443984+17638</f>
        <v>1461622</v>
      </c>
      <c r="L431" s="14">
        <v>1874279</v>
      </c>
    </row>
    <row r="432" spans="1:12" x14ac:dyDescent="0.25">
      <c r="A432" s="3" t="s">
        <v>605</v>
      </c>
      <c r="B432" s="3" t="s">
        <v>587</v>
      </c>
      <c r="C432" s="3" t="s">
        <v>633</v>
      </c>
      <c r="D432" s="3" t="s">
        <v>634</v>
      </c>
      <c r="E432" s="16" t="s">
        <v>339</v>
      </c>
      <c r="F432" s="16" t="s">
        <v>564</v>
      </c>
      <c r="G432" s="3" t="s">
        <v>553</v>
      </c>
      <c r="H432" s="13">
        <v>81236.27</v>
      </c>
      <c r="I432" s="13">
        <v>134800</v>
      </c>
      <c r="J432" s="13">
        <v>134800</v>
      </c>
      <c r="K432" s="14">
        <f>131715</f>
        <v>131715</v>
      </c>
      <c r="L432" s="14">
        <v>139634</v>
      </c>
    </row>
    <row r="433" spans="1:12" x14ac:dyDescent="0.25">
      <c r="A433" s="3" t="s">
        <v>605</v>
      </c>
      <c r="B433" s="3" t="s">
        <v>587</v>
      </c>
      <c r="C433" s="3" t="s">
        <v>633</v>
      </c>
      <c r="D433" s="3" t="s">
        <v>634</v>
      </c>
      <c r="E433" s="16" t="s">
        <v>340</v>
      </c>
      <c r="F433" s="16" t="s">
        <v>564</v>
      </c>
      <c r="G433" s="3" t="s">
        <v>553</v>
      </c>
      <c r="H433" s="13">
        <v>991661.03</v>
      </c>
      <c r="I433" s="13">
        <v>1625217</v>
      </c>
      <c r="J433" s="13">
        <v>1625217</v>
      </c>
      <c r="K433" s="14">
        <v>1423874</v>
      </c>
      <c r="L433" s="14">
        <v>1588680</v>
      </c>
    </row>
    <row r="434" spans="1:12" x14ac:dyDescent="0.25">
      <c r="A434" s="3" t="s">
        <v>605</v>
      </c>
      <c r="B434" s="3" t="s">
        <v>587</v>
      </c>
      <c r="C434" s="3" t="s">
        <v>633</v>
      </c>
      <c r="D434" s="3" t="s">
        <v>634</v>
      </c>
      <c r="E434" s="16" t="s">
        <v>341</v>
      </c>
      <c r="F434" s="16" t="s">
        <v>564</v>
      </c>
      <c r="G434" s="3" t="s">
        <v>553</v>
      </c>
      <c r="H434" s="13">
        <v>80596.83</v>
      </c>
      <c r="I434" s="13">
        <v>123644</v>
      </c>
      <c r="J434" s="13">
        <v>123644</v>
      </c>
      <c r="K434" s="14">
        <f>123644+2136</f>
        <v>125780</v>
      </c>
      <c r="L434" s="14">
        <v>128544</v>
      </c>
    </row>
    <row r="435" spans="1:12" x14ac:dyDescent="0.25">
      <c r="A435" s="3" t="s">
        <v>605</v>
      </c>
      <c r="B435" s="3" t="s">
        <v>587</v>
      </c>
      <c r="C435" s="3" t="s">
        <v>633</v>
      </c>
      <c r="D435" s="3" t="s">
        <v>634</v>
      </c>
      <c r="E435" s="16" t="s">
        <v>342</v>
      </c>
      <c r="F435" s="16" t="s">
        <v>564</v>
      </c>
      <c r="G435" s="3" t="s">
        <v>553</v>
      </c>
      <c r="H435" s="13">
        <v>185010.88</v>
      </c>
      <c r="I435" s="13">
        <v>333783</v>
      </c>
      <c r="J435" s="13">
        <v>333783</v>
      </c>
      <c r="K435" s="14">
        <f>250000+6091</f>
        <v>256091</v>
      </c>
      <c r="L435" s="14">
        <v>333513</v>
      </c>
    </row>
    <row r="436" spans="1:12" x14ac:dyDescent="0.25">
      <c r="A436" s="3" t="s">
        <v>605</v>
      </c>
      <c r="B436" s="3" t="s">
        <v>587</v>
      </c>
      <c r="C436" s="3" t="s">
        <v>633</v>
      </c>
      <c r="D436" s="3" t="s">
        <v>634</v>
      </c>
      <c r="E436" s="16" t="s">
        <v>343</v>
      </c>
      <c r="F436" s="16" t="s">
        <v>564</v>
      </c>
      <c r="G436" s="3" t="s">
        <v>553</v>
      </c>
      <c r="H436" s="13">
        <v>3244.54</v>
      </c>
      <c r="I436" s="13">
        <v>5010</v>
      </c>
      <c r="J436" s="13">
        <v>5010</v>
      </c>
      <c r="K436" s="14">
        <f>5010+77</f>
        <v>5087</v>
      </c>
      <c r="L436" s="14">
        <v>5065</v>
      </c>
    </row>
    <row r="437" spans="1:12" x14ac:dyDescent="0.25">
      <c r="A437" s="3" t="s">
        <v>605</v>
      </c>
      <c r="B437" s="3" t="s">
        <v>587</v>
      </c>
      <c r="C437" s="3" t="s">
        <v>633</v>
      </c>
      <c r="D437" s="3" t="s">
        <v>634</v>
      </c>
      <c r="E437" s="16" t="s">
        <v>344</v>
      </c>
      <c r="F437" s="16" t="s">
        <v>564</v>
      </c>
      <c r="G437" s="3" t="s">
        <v>553</v>
      </c>
      <c r="H437" s="13">
        <v>29150.85</v>
      </c>
      <c r="I437" s="13">
        <v>59768</v>
      </c>
      <c r="J437" s="13">
        <v>59768</v>
      </c>
      <c r="K437" s="14">
        <v>45383</v>
      </c>
      <c r="L437" s="14">
        <v>50135.63</v>
      </c>
    </row>
    <row r="438" spans="1:12" x14ac:dyDescent="0.25">
      <c r="A438" s="3" t="s">
        <v>605</v>
      </c>
      <c r="B438" s="3" t="s">
        <v>587</v>
      </c>
      <c r="C438" s="3" t="s">
        <v>633</v>
      </c>
      <c r="D438" s="3" t="s">
        <v>634</v>
      </c>
      <c r="E438" s="16" t="s">
        <v>345</v>
      </c>
      <c r="F438" s="16" t="s">
        <v>564</v>
      </c>
      <c r="G438" s="3" t="s">
        <v>553</v>
      </c>
      <c r="H438" s="13">
        <v>9577.7199999999993</v>
      </c>
      <c r="I438" s="13">
        <v>73881</v>
      </c>
      <c r="J438" s="13">
        <v>73881</v>
      </c>
      <c r="K438" s="14">
        <f>73881+238</f>
        <v>74119</v>
      </c>
      <c r="L438" s="14">
        <v>74685</v>
      </c>
    </row>
    <row r="439" spans="1:12" x14ac:dyDescent="0.25">
      <c r="A439" s="3" t="s">
        <v>605</v>
      </c>
      <c r="B439" s="3" t="s">
        <v>587</v>
      </c>
      <c r="C439" s="3" t="s">
        <v>633</v>
      </c>
      <c r="D439" s="3" t="s">
        <v>634</v>
      </c>
      <c r="E439" s="16" t="s">
        <v>346</v>
      </c>
      <c r="F439" s="16" t="s">
        <v>552</v>
      </c>
      <c r="G439" s="3" t="s">
        <v>553</v>
      </c>
      <c r="H439" s="13">
        <v>55858.29</v>
      </c>
      <c r="I439" s="13">
        <v>81000</v>
      </c>
      <c r="J439" s="13">
        <v>81000</v>
      </c>
      <c r="K439" s="14">
        <v>81000</v>
      </c>
      <c r="L439" s="14">
        <v>88000</v>
      </c>
    </row>
    <row r="440" spans="1:12" x14ac:dyDescent="0.25">
      <c r="A440" s="3" t="s">
        <v>605</v>
      </c>
      <c r="B440" s="3" t="s">
        <v>587</v>
      </c>
      <c r="C440" s="3" t="s">
        <v>633</v>
      </c>
      <c r="D440" s="3" t="s">
        <v>634</v>
      </c>
      <c r="E440" s="16" t="s">
        <v>347</v>
      </c>
      <c r="F440" s="16" t="s">
        <v>552</v>
      </c>
      <c r="G440" s="3" t="s">
        <v>553</v>
      </c>
      <c r="H440" s="13">
        <v>208984.89</v>
      </c>
      <c r="I440" s="13">
        <v>201700</v>
      </c>
      <c r="J440" s="13">
        <v>201700</v>
      </c>
      <c r="K440" s="14">
        <v>185700</v>
      </c>
      <c r="L440" s="14">
        <v>209650</v>
      </c>
    </row>
    <row r="441" spans="1:12" x14ac:dyDescent="0.25">
      <c r="A441" s="3" t="s">
        <v>605</v>
      </c>
      <c r="B441" s="3" t="s">
        <v>587</v>
      </c>
      <c r="C441" s="3" t="s">
        <v>633</v>
      </c>
      <c r="D441" s="3" t="s">
        <v>634</v>
      </c>
      <c r="E441" s="16" t="s">
        <v>348</v>
      </c>
      <c r="F441" s="16" t="s">
        <v>588</v>
      </c>
      <c r="G441" s="3" t="s">
        <v>553</v>
      </c>
      <c r="H441" s="13">
        <v>54695.25</v>
      </c>
      <c r="I441" s="13">
        <v>62124</v>
      </c>
      <c r="J441" s="13">
        <v>62124</v>
      </c>
      <c r="K441" s="14">
        <v>47215</v>
      </c>
      <c r="L441" s="14">
        <v>58000</v>
      </c>
    </row>
    <row r="442" spans="1:12" x14ac:dyDescent="0.25">
      <c r="A442" s="3" t="s">
        <v>605</v>
      </c>
      <c r="B442" s="3" t="s">
        <v>587</v>
      </c>
      <c r="C442" s="3" t="s">
        <v>633</v>
      </c>
      <c r="D442" s="3" t="s">
        <v>634</v>
      </c>
      <c r="E442" s="16" t="s">
        <v>349</v>
      </c>
      <c r="F442" s="16" t="s">
        <v>588</v>
      </c>
      <c r="G442" s="3" t="s">
        <v>553</v>
      </c>
      <c r="H442" s="13">
        <v>10989.19</v>
      </c>
      <c r="I442" s="13">
        <v>18090</v>
      </c>
      <c r="J442" s="13">
        <v>18090</v>
      </c>
      <c r="K442" s="14">
        <v>14400</v>
      </c>
      <c r="L442" s="14">
        <v>32445</v>
      </c>
    </row>
    <row r="443" spans="1:12" x14ac:dyDescent="0.25">
      <c r="A443" s="3" t="s">
        <v>605</v>
      </c>
      <c r="B443" s="3" t="s">
        <v>587</v>
      </c>
      <c r="C443" s="3" t="s">
        <v>633</v>
      </c>
      <c r="D443" s="3" t="s">
        <v>634</v>
      </c>
      <c r="E443" s="16" t="s">
        <v>350</v>
      </c>
      <c r="F443" s="16" t="s">
        <v>552</v>
      </c>
      <c r="G443" s="3" t="s">
        <v>553</v>
      </c>
      <c r="H443" s="13">
        <v>40277.68</v>
      </c>
      <c r="I443" s="13">
        <v>71482</v>
      </c>
      <c r="J443" s="13">
        <v>71482</v>
      </c>
      <c r="K443" s="14">
        <v>86500</v>
      </c>
      <c r="L443" s="14">
        <v>140946</v>
      </c>
    </row>
    <row r="444" spans="1:12" x14ac:dyDescent="0.25">
      <c r="A444" s="3" t="s">
        <v>605</v>
      </c>
      <c r="B444" s="3" t="s">
        <v>587</v>
      </c>
      <c r="C444" s="3" t="s">
        <v>633</v>
      </c>
      <c r="D444" s="3" t="s">
        <v>634</v>
      </c>
      <c r="E444" s="16" t="s">
        <v>351</v>
      </c>
      <c r="F444" s="16" t="s">
        <v>552</v>
      </c>
      <c r="G444" s="3" t="s">
        <v>553</v>
      </c>
      <c r="H444" s="13">
        <v>869.15</v>
      </c>
      <c r="I444" s="13">
        <v>0</v>
      </c>
      <c r="J444" s="13">
        <v>0</v>
      </c>
      <c r="K444" s="14">
        <v>0</v>
      </c>
      <c r="L444" s="14">
        <v>0</v>
      </c>
    </row>
    <row r="445" spans="1:12" x14ac:dyDescent="0.25">
      <c r="A445" s="3" t="s">
        <v>605</v>
      </c>
      <c r="B445" s="3" t="s">
        <v>587</v>
      </c>
      <c r="C445" s="3" t="s">
        <v>633</v>
      </c>
      <c r="D445" s="3" t="s">
        <v>634</v>
      </c>
      <c r="E445" s="16" t="s">
        <v>352</v>
      </c>
      <c r="F445" s="16" t="s">
        <v>552</v>
      </c>
      <c r="G445" s="3" t="s">
        <v>553</v>
      </c>
      <c r="H445" s="13">
        <v>0</v>
      </c>
      <c r="I445" s="13">
        <v>6400</v>
      </c>
      <c r="J445" s="13">
        <v>6400</v>
      </c>
      <c r="K445" s="14">
        <v>1500</v>
      </c>
      <c r="L445" s="14">
        <v>6400</v>
      </c>
    </row>
    <row r="446" spans="1:12" x14ac:dyDescent="0.25">
      <c r="A446" s="3" t="s">
        <v>605</v>
      </c>
      <c r="B446" s="3" t="s">
        <v>587</v>
      </c>
      <c r="C446" s="3" t="s">
        <v>633</v>
      </c>
      <c r="D446" s="3" t="s">
        <v>634</v>
      </c>
      <c r="E446" s="16" t="s">
        <v>353</v>
      </c>
      <c r="F446" s="16" t="s">
        <v>552</v>
      </c>
      <c r="G446" s="3" t="s">
        <v>553</v>
      </c>
      <c r="H446" s="13">
        <v>14319</v>
      </c>
      <c r="I446" s="13">
        <v>21000</v>
      </c>
      <c r="J446" s="13">
        <v>21000</v>
      </c>
      <c r="K446" s="14">
        <v>20530</v>
      </c>
      <c r="L446" s="14">
        <v>26000</v>
      </c>
    </row>
    <row r="447" spans="1:12" x14ac:dyDescent="0.25">
      <c r="A447" s="3" t="s">
        <v>605</v>
      </c>
      <c r="B447" s="3" t="s">
        <v>587</v>
      </c>
      <c r="C447" s="3" t="s">
        <v>633</v>
      </c>
      <c r="D447" s="3" t="s">
        <v>634</v>
      </c>
      <c r="E447" s="16" t="s">
        <v>354</v>
      </c>
      <c r="F447" s="16" t="s">
        <v>552</v>
      </c>
      <c r="G447" s="3" t="s">
        <v>553</v>
      </c>
      <c r="H447" s="13">
        <v>6786.06</v>
      </c>
      <c r="I447" s="13">
        <v>0</v>
      </c>
      <c r="J447" s="13">
        <v>0</v>
      </c>
      <c r="K447" s="14">
        <v>1479.38</v>
      </c>
      <c r="L447" s="14">
        <v>2000</v>
      </c>
    </row>
    <row r="448" spans="1:12" x14ac:dyDescent="0.25">
      <c r="A448" s="3" t="s">
        <v>605</v>
      </c>
      <c r="B448" s="3" t="s">
        <v>587</v>
      </c>
      <c r="C448" s="3" t="s">
        <v>633</v>
      </c>
      <c r="D448" s="3" t="s">
        <v>634</v>
      </c>
      <c r="E448" s="16" t="s">
        <v>355</v>
      </c>
      <c r="F448" s="16" t="s">
        <v>552</v>
      </c>
      <c r="G448" s="3" t="s">
        <v>553</v>
      </c>
      <c r="H448" s="13">
        <v>232.24</v>
      </c>
      <c r="I448" s="13">
        <v>0</v>
      </c>
      <c r="J448" s="13">
        <v>0</v>
      </c>
      <c r="K448" s="14">
        <v>0</v>
      </c>
      <c r="L448" s="14">
        <v>0</v>
      </c>
    </row>
    <row r="449" spans="1:12" x14ac:dyDescent="0.25">
      <c r="A449" s="3" t="s">
        <v>605</v>
      </c>
      <c r="B449" s="3" t="s">
        <v>587</v>
      </c>
      <c r="C449" s="3" t="s">
        <v>633</v>
      </c>
      <c r="D449" s="3" t="s">
        <v>634</v>
      </c>
      <c r="E449" s="16" t="s">
        <v>356</v>
      </c>
      <c r="F449" s="16" t="s">
        <v>552</v>
      </c>
      <c r="G449" s="3" t="s">
        <v>553</v>
      </c>
      <c r="H449" s="13">
        <v>1228.7</v>
      </c>
      <c r="I449" s="13">
        <v>0</v>
      </c>
      <c r="J449" s="13">
        <v>0</v>
      </c>
      <c r="K449" s="14">
        <v>500</v>
      </c>
      <c r="L449" s="14">
        <v>5000</v>
      </c>
    </row>
    <row r="450" spans="1:12" x14ac:dyDescent="0.25">
      <c r="A450" s="3" t="s">
        <v>605</v>
      </c>
      <c r="B450" s="3" t="s">
        <v>587</v>
      </c>
      <c r="C450" s="3" t="s">
        <v>633</v>
      </c>
      <c r="D450" s="3" t="s">
        <v>634</v>
      </c>
      <c r="E450" s="16" t="s">
        <v>357</v>
      </c>
      <c r="F450" s="16" t="s">
        <v>579</v>
      </c>
      <c r="G450" s="3" t="s">
        <v>553</v>
      </c>
      <c r="H450" s="13">
        <v>2535.87</v>
      </c>
      <c r="I450" s="13">
        <v>2000</v>
      </c>
      <c r="J450" s="13">
        <v>2000</v>
      </c>
      <c r="K450" s="14">
        <v>2000</v>
      </c>
      <c r="L450" s="14">
        <v>1500</v>
      </c>
    </row>
    <row r="451" spans="1:12" x14ac:dyDescent="0.25">
      <c r="A451" s="3" t="s">
        <v>605</v>
      </c>
      <c r="B451" s="3" t="s">
        <v>587</v>
      </c>
      <c r="C451" s="3" t="s">
        <v>633</v>
      </c>
      <c r="D451" s="3" t="s">
        <v>634</v>
      </c>
      <c r="E451" s="16" t="s">
        <v>358</v>
      </c>
      <c r="F451" s="16" t="s">
        <v>579</v>
      </c>
      <c r="G451" s="3" t="s">
        <v>553</v>
      </c>
      <c r="H451" s="13">
        <v>2911.13</v>
      </c>
      <c r="I451" s="13">
        <v>2500</v>
      </c>
      <c r="J451" s="13">
        <v>2500</v>
      </c>
      <c r="K451" s="14">
        <v>2500</v>
      </c>
      <c r="L451" s="14">
        <v>21250</v>
      </c>
    </row>
    <row r="452" spans="1:12" x14ac:dyDescent="0.25">
      <c r="A452" s="3" t="s">
        <v>605</v>
      </c>
      <c r="B452" s="3" t="s">
        <v>587</v>
      </c>
      <c r="C452" s="3" t="s">
        <v>633</v>
      </c>
      <c r="D452" s="3" t="s">
        <v>634</v>
      </c>
      <c r="E452" s="16" t="s">
        <v>359</v>
      </c>
      <c r="F452" s="16" t="s">
        <v>579</v>
      </c>
      <c r="G452" s="3" t="s">
        <v>553</v>
      </c>
      <c r="H452" s="13">
        <v>19497.55</v>
      </c>
      <c r="I452" s="13">
        <v>30492</v>
      </c>
      <c r="J452" s="13">
        <v>30492</v>
      </c>
      <c r="K452" s="14">
        <v>30492</v>
      </c>
      <c r="L452" s="14">
        <v>42772</v>
      </c>
    </row>
    <row r="453" spans="1:12" x14ac:dyDescent="0.25">
      <c r="A453" s="3" t="s">
        <v>605</v>
      </c>
      <c r="B453" s="3" t="s">
        <v>587</v>
      </c>
      <c r="C453" s="3" t="s">
        <v>633</v>
      </c>
      <c r="D453" s="3" t="s">
        <v>634</v>
      </c>
      <c r="E453" s="16" t="s">
        <v>360</v>
      </c>
      <c r="F453" s="16" t="s">
        <v>579</v>
      </c>
      <c r="G453" s="3" t="s">
        <v>553</v>
      </c>
      <c r="H453" s="13">
        <v>19422.919999999998</v>
      </c>
      <c r="I453" s="13">
        <v>33300</v>
      </c>
      <c r="J453" s="13">
        <v>33300</v>
      </c>
      <c r="K453" s="14">
        <v>33700</v>
      </c>
      <c r="L453" s="14">
        <v>60033</v>
      </c>
    </row>
    <row r="454" spans="1:12" x14ac:dyDescent="0.25">
      <c r="A454" s="3" t="s">
        <v>605</v>
      </c>
      <c r="B454" s="3" t="s">
        <v>587</v>
      </c>
      <c r="C454" s="3" t="s">
        <v>633</v>
      </c>
      <c r="D454" s="3" t="s">
        <v>634</v>
      </c>
      <c r="E454" s="16" t="s">
        <v>361</v>
      </c>
      <c r="F454" s="16" t="s">
        <v>580</v>
      </c>
      <c r="G454" s="3" t="s">
        <v>553</v>
      </c>
      <c r="H454" s="13">
        <v>1922.53</v>
      </c>
      <c r="I454" s="13">
        <v>5000</v>
      </c>
      <c r="J454" s="13">
        <v>5000</v>
      </c>
      <c r="K454" s="14">
        <v>6000</v>
      </c>
      <c r="L454" s="14">
        <v>6500</v>
      </c>
    </row>
    <row r="455" spans="1:12" x14ac:dyDescent="0.25">
      <c r="A455" s="3" t="s">
        <v>605</v>
      </c>
      <c r="B455" s="3" t="s">
        <v>587</v>
      </c>
      <c r="C455" s="3" t="s">
        <v>633</v>
      </c>
      <c r="D455" s="3" t="s">
        <v>634</v>
      </c>
      <c r="E455" s="16" t="s">
        <v>362</v>
      </c>
      <c r="F455" s="16" t="s">
        <v>581</v>
      </c>
      <c r="G455" s="3" t="s">
        <v>553</v>
      </c>
      <c r="H455" s="13">
        <v>53074.76</v>
      </c>
      <c r="I455" s="13">
        <v>54392</v>
      </c>
      <c r="J455" s="13">
        <v>54392</v>
      </c>
      <c r="K455" s="14">
        <v>54392</v>
      </c>
      <c r="L455" s="14">
        <v>78750</v>
      </c>
    </row>
    <row r="456" spans="1:12" x14ac:dyDescent="0.25">
      <c r="A456" s="3" t="s">
        <v>605</v>
      </c>
      <c r="B456" s="3" t="s">
        <v>587</v>
      </c>
      <c r="C456" s="3" t="s">
        <v>633</v>
      </c>
      <c r="D456" s="3" t="s">
        <v>634</v>
      </c>
      <c r="E456" s="16" t="s">
        <v>363</v>
      </c>
      <c r="F456" s="16" t="s">
        <v>582</v>
      </c>
      <c r="G456" s="3" t="s">
        <v>553</v>
      </c>
      <c r="H456" s="13">
        <v>689.93</v>
      </c>
      <c r="I456" s="13">
        <v>2000</v>
      </c>
      <c r="J456" s="13">
        <v>2000</v>
      </c>
      <c r="K456" s="14">
        <v>2000</v>
      </c>
      <c r="L456" s="14">
        <v>2000</v>
      </c>
    </row>
    <row r="457" spans="1:12" x14ac:dyDescent="0.25">
      <c r="A457" s="3" t="s">
        <v>605</v>
      </c>
      <c r="B457" s="3" t="s">
        <v>587</v>
      </c>
      <c r="C457" s="3" t="s">
        <v>633</v>
      </c>
      <c r="D457" s="3" t="s">
        <v>634</v>
      </c>
      <c r="E457" s="16" t="s">
        <v>364</v>
      </c>
      <c r="F457" s="16" t="s">
        <v>582</v>
      </c>
      <c r="G457" s="3" t="s">
        <v>553</v>
      </c>
      <c r="H457" s="13">
        <v>194036.22</v>
      </c>
      <c r="I457" s="13">
        <v>283536</v>
      </c>
      <c r="J457" s="13">
        <v>283536</v>
      </c>
      <c r="K457" s="14">
        <v>190000</v>
      </c>
      <c r="L457" s="14">
        <v>228000</v>
      </c>
    </row>
    <row r="458" spans="1:12" x14ac:dyDescent="0.25">
      <c r="A458" s="3" t="s">
        <v>605</v>
      </c>
      <c r="B458" s="3" t="s">
        <v>587</v>
      </c>
      <c r="C458" s="3" t="s">
        <v>633</v>
      </c>
      <c r="D458" s="3" t="s">
        <v>634</v>
      </c>
      <c r="E458" s="16" t="s">
        <v>365</v>
      </c>
      <c r="F458" s="16" t="s">
        <v>582</v>
      </c>
      <c r="G458" s="3" t="s">
        <v>553</v>
      </c>
      <c r="H458" s="13">
        <v>1945.93</v>
      </c>
      <c r="I458" s="13">
        <v>5000</v>
      </c>
      <c r="J458" s="13">
        <v>5000</v>
      </c>
      <c r="K458" s="14">
        <v>5000</v>
      </c>
      <c r="L458" s="14">
        <v>5000</v>
      </c>
    </row>
    <row r="459" spans="1:12" x14ac:dyDescent="0.25">
      <c r="A459" s="3" t="s">
        <v>605</v>
      </c>
      <c r="B459" s="3" t="s">
        <v>587</v>
      </c>
      <c r="C459" s="3" t="s">
        <v>633</v>
      </c>
      <c r="D459" s="3" t="s">
        <v>634</v>
      </c>
      <c r="E459" s="16" t="s">
        <v>366</v>
      </c>
      <c r="F459" s="16" t="s">
        <v>584</v>
      </c>
      <c r="G459" s="3" t="s">
        <v>583</v>
      </c>
      <c r="H459" s="13">
        <v>0</v>
      </c>
      <c r="I459" s="13">
        <v>1000</v>
      </c>
      <c r="J459" s="13">
        <v>1000</v>
      </c>
      <c r="K459" s="14">
        <v>2500</v>
      </c>
      <c r="L459" s="14">
        <v>1500</v>
      </c>
    </row>
    <row r="460" spans="1:12" x14ac:dyDescent="0.25">
      <c r="A460" s="3" t="s">
        <v>605</v>
      </c>
      <c r="B460" s="3" t="s">
        <v>587</v>
      </c>
      <c r="C460" s="3" t="s">
        <v>633</v>
      </c>
      <c r="D460" s="3" t="s">
        <v>634</v>
      </c>
      <c r="E460" s="16" t="s">
        <v>367</v>
      </c>
      <c r="F460" s="16" t="s">
        <v>584</v>
      </c>
      <c r="G460" s="3" t="s">
        <v>589</v>
      </c>
      <c r="H460" s="13">
        <v>0</v>
      </c>
      <c r="I460" s="13">
        <v>11</v>
      </c>
      <c r="J460" s="13">
        <v>11</v>
      </c>
      <c r="K460" s="14">
        <v>0</v>
      </c>
      <c r="L460" s="14">
        <v>11</v>
      </c>
    </row>
    <row r="461" spans="1:12" x14ac:dyDescent="0.25">
      <c r="A461" s="3" t="s">
        <v>605</v>
      </c>
      <c r="B461" s="3" t="s">
        <v>587</v>
      </c>
      <c r="C461" s="3" t="s">
        <v>633</v>
      </c>
      <c r="D461" s="3" t="s">
        <v>634</v>
      </c>
      <c r="E461" s="16" t="s">
        <v>368</v>
      </c>
      <c r="F461" s="16" t="s">
        <v>584</v>
      </c>
      <c r="G461" s="3" t="s">
        <v>589</v>
      </c>
      <c r="H461" s="13">
        <v>1782.49</v>
      </c>
      <c r="I461" s="13">
        <v>2000</v>
      </c>
      <c r="J461" s="13">
        <v>2000</v>
      </c>
      <c r="K461" s="14">
        <v>0</v>
      </c>
      <c r="L461" s="14">
        <v>0</v>
      </c>
    </row>
    <row r="462" spans="1:12" x14ac:dyDescent="0.25">
      <c r="A462" s="3" t="s">
        <v>605</v>
      </c>
      <c r="B462" s="3" t="s">
        <v>587</v>
      </c>
      <c r="C462" s="3" t="s">
        <v>633</v>
      </c>
      <c r="D462" s="3" t="s">
        <v>634</v>
      </c>
      <c r="E462" s="16" t="s">
        <v>369</v>
      </c>
      <c r="F462" s="16" t="s">
        <v>584</v>
      </c>
      <c r="G462" s="3" t="s">
        <v>589</v>
      </c>
      <c r="H462" s="13">
        <v>9.5</v>
      </c>
      <c r="I462" s="13">
        <v>11</v>
      </c>
      <c r="J462" s="13">
        <v>11</v>
      </c>
      <c r="K462" s="14">
        <v>0</v>
      </c>
      <c r="L462" s="14">
        <v>911</v>
      </c>
    </row>
    <row r="463" spans="1:12" x14ac:dyDescent="0.25">
      <c r="A463" s="3" t="s">
        <v>605</v>
      </c>
      <c r="B463" s="3" t="s">
        <v>587</v>
      </c>
      <c r="C463" s="3" t="s">
        <v>633</v>
      </c>
      <c r="D463" s="3" t="s">
        <v>634</v>
      </c>
      <c r="E463" s="16" t="s">
        <v>370</v>
      </c>
      <c r="F463" s="16" t="s">
        <v>584</v>
      </c>
      <c r="G463" s="3" t="s">
        <v>589</v>
      </c>
      <c r="H463" s="13">
        <v>853.5</v>
      </c>
      <c r="I463" s="13">
        <v>1500</v>
      </c>
      <c r="J463" s="13">
        <v>1500</v>
      </c>
      <c r="K463" s="14">
        <v>0</v>
      </c>
      <c r="L463" s="14">
        <v>1600</v>
      </c>
    </row>
    <row r="464" spans="1:12" x14ac:dyDescent="0.25">
      <c r="A464" s="3" t="s">
        <v>605</v>
      </c>
      <c r="B464" s="3" t="s">
        <v>587</v>
      </c>
      <c r="C464" s="3" t="s">
        <v>633</v>
      </c>
      <c r="D464" s="3" t="s">
        <v>634</v>
      </c>
      <c r="E464" s="16" t="s">
        <v>371</v>
      </c>
      <c r="F464" s="16" t="s">
        <v>584</v>
      </c>
      <c r="G464" s="3" t="s">
        <v>590</v>
      </c>
      <c r="H464" s="13">
        <v>0</v>
      </c>
      <c r="I464" s="13">
        <v>93216</v>
      </c>
      <c r="J464" s="13">
        <v>93216</v>
      </c>
      <c r="K464" s="14">
        <v>215000</v>
      </c>
      <c r="L464" s="14">
        <v>120000</v>
      </c>
    </row>
    <row r="465" spans="1:12" x14ac:dyDescent="0.25">
      <c r="A465" s="3" t="s">
        <v>605</v>
      </c>
      <c r="B465" s="3" t="s">
        <v>587</v>
      </c>
      <c r="C465" s="3" t="s">
        <v>633</v>
      </c>
      <c r="D465" s="3" t="s">
        <v>634</v>
      </c>
      <c r="E465" s="16" t="s">
        <v>372</v>
      </c>
      <c r="F465" s="16" t="s">
        <v>584</v>
      </c>
      <c r="G465" s="3" t="s">
        <v>590</v>
      </c>
      <c r="H465" s="13">
        <v>9508.52</v>
      </c>
      <c r="I465" s="13">
        <v>12212</v>
      </c>
      <c r="J465" s="13">
        <v>12212</v>
      </c>
      <c r="K465" s="14">
        <v>0</v>
      </c>
      <c r="L465" s="14">
        <v>12212</v>
      </c>
    </row>
    <row r="466" spans="1:12" x14ac:dyDescent="0.25">
      <c r="A466" s="3" t="s">
        <v>605</v>
      </c>
      <c r="B466" s="3" t="s">
        <v>587</v>
      </c>
      <c r="C466" s="3" t="s">
        <v>633</v>
      </c>
      <c r="D466" s="3" t="s">
        <v>634</v>
      </c>
      <c r="E466" s="16" t="s">
        <v>373</v>
      </c>
      <c r="F466" s="16" t="s">
        <v>584</v>
      </c>
      <c r="G466" s="3" t="s">
        <v>590</v>
      </c>
      <c r="H466" s="13">
        <v>4689.0200000000004</v>
      </c>
      <c r="I466" s="13">
        <v>12212</v>
      </c>
      <c r="J466" s="13">
        <v>12212</v>
      </c>
      <c r="K466" s="14">
        <v>0</v>
      </c>
      <c r="L466" s="14">
        <v>12212</v>
      </c>
    </row>
    <row r="467" spans="1:12" x14ac:dyDescent="0.25">
      <c r="A467" s="3" t="s">
        <v>605</v>
      </c>
      <c r="B467" s="3" t="s">
        <v>587</v>
      </c>
      <c r="C467" s="3" t="s">
        <v>633</v>
      </c>
      <c r="D467" s="3" t="s">
        <v>634</v>
      </c>
      <c r="E467" s="16" t="s">
        <v>374</v>
      </c>
      <c r="F467" s="16" t="s">
        <v>584</v>
      </c>
      <c r="G467" s="3" t="s">
        <v>590</v>
      </c>
      <c r="H467" s="13">
        <v>43766.91</v>
      </c>
      <c r="I467" s="13">
        <v>12212</v>
      </c>
      <c r="J467" s="13">
        <v>12212</v>
      </c>
      <c r="K467" s="14">
        <v>0</v>
      </c>
      <c r="L467" s="14">
        <v>12212</v>
      </c>
    </row>
    <row r="468" spans="1:12" x14ac:dyDescent="0.25">
      <c r="A468" s="3" t="s">
        <v>605</v>
      </c>
      <c r="B468" s="3" t="s">
        <v>587</v>
      </c>
      <c r="C468" s="3" t="s">
        <v>633</v>
      </c>
      <c r="D468" s="3" t="s">
        <v>634</v>
      </c>
      <c r="E468" s="16" t="s">
        <v>375</v>
      </c>
      <c r="F468" s="16" t="s">
        <v>584</v>
      </c>
      <c r="G468" s="3" t="s">
        <v>590</v>
      </c>
      <c r="H468" s="13">
        <v>25579.1</v>
      </c>
      <c r="I468" s="13">
        <v>9212</v>
      </c>
      <c r="J468" s="13">
        <v>9212</v>
      </c>
      <c r="K468" s="14">
        <v>0</v>
      </c>
      <c r="L468" s="14">
        <v>9212</v>
      </c>
    </row>
    <row r="469" spans="1:12" x14ac:dyDescent="0.25">
      <c r="A469" s="3" t="s">
        <v>605</v>
      </c>
      <c r="B469" s="3" t="s">
        <v>587</v>
      </c>
      <c r="C469" s="3" t="s">
        <v>633</v>
      </c>
      <c r="D469" s="3" t="s">
        <v>634</v>
      </c>
      <c r="E469" s="16" t="s">
        <v>376</v>
      </c>
      <c r="F469" s="16" t="s">
        <v>584</v>
      </c>
      <c r="G469" s="3" t="s">
        <v>590</v>
      </c>
      <c r="H469" s="13">
        <v>5683.8</v>
      </c>
      <c r="I469" s="13">
        <v>12212</v>
      </c>
      <c r="J469" s="13">
        <v>12212</v>
      </c>
      <c r="K469" s="14">
        <v>0</v>
      </c>
      <c r="L469" s="14">
        <v>12212</v>
      </c>
    </row>
    <row r="470" spans="1:12" x14ac:dyDescent="0.25">
      <c r="A470" s="3" t="s">
        <v>605</v>
      </c>
      <c r="B470" s="3" t="s">
        <v>587</v>
      </c>
      <c r="C470" s="3" t="s">
        <v>633</v>
      </c>
      <c r="D470" s="3" t="s">
        <v>634</v>
      </c>
      <c r="E470" s="16" t="s">
        <v>377</v>
      </c>
      <c r="F470" s="16" t="s">
        <v>584</v>
      </c>
      <c r="G470" s="3" t="s">
        <v>590</v>
      </c>
      <c r="H470" s="13">
        <v>14732.13</v>
      </c>
      <c r="I470" s="13">
        <v>7500</v>
      </c>
      <c r="J470" s="13">
        <v>7500</v>
      </c>
      <c r="K470" s="14">
        <v>0</v>
      </c>
      <c r="L470" s="14">
        <v>7500</v>
      </c>
    </row>
    <row r="471" spans="1:12" x14ac:dyDescent="0.25">
      <c r="A471" s="3" t="s">
        <v>605</v>
      </c>
      <c r="B471" s="3" t="s">
        <v>587</v>
      </c>
      <c r="C471" s="3" t="s">
        <v>633</v>
      </c>
      <c r="D471" s="3" t="s">
        <v>634</v>
      </c>
      <c r="E471" s="16" t="s">
        <v>378</v>
      </c>
      <c r="F471" s="16" t="s">
        <v>584</v>
      </c>
      <c r="G471" s="3" t="s">
        <v>590</v>
      </c>
      <c r="H471" s="13">
        <v>46841.53</v>
      </c>
      <c r="I471" s="13">
        <v>9212</v>
      </c>
      <c r="J471" s="13">
        <v>9212</v>
      </c>
      <c r="K471" s="14">
        <v>0</v>
      </c>
      <c r="L471" s="14">
        <v>9212</v>
      </c>
    </row>
    <row r="472" spans="1:12" x14ac:dyDescent="0.25">
      <c r="A472" s="3" t="s">
        <v>605</v>
      </c>
      <c r="B472" s="3" t="s">
        <v>587</v>
      </c>
      <c r="C472" s="3" t="s">
        <v>633</v>
      </c>
      <c r="D472" s="3" t="s">
        <v>634</v>
      </c>
      <c r="E472" s="16" t="s">
        <v>379</v>
      </c>
      <c r="F472" s="16" t="s">
        <v>584</v>
      </c>
      <c r="G472" s="3" t="s">
        <v>590</v>
      </c>
      <c r="H472" s="13">
        <v>4509.8999999999996</v>
      </c>
      <c r="I472" s="13">
        <v>5500</v>
      </c>
      <c r="J472" s="13">
        <v>5500</v>
      </c>
      <c r="K472" s="14">
        <v>0</v>
      </c>
      <c r="L472" s="14">
        <v>5500</v>
      </c>
    </row>
    <row r="473" spans="1:12" x14ac:dyDescent="0.25">
      <c r="A473" s="3" t="s">
        <v>605</v>
      </c>
      <c r="B473" s="3" t="s">
        <v>587</v>
      </c>
      <c r="C473" s="3" t="s">
        <v>633</v>
      </c>
      <c r="D473" s="3" t="s">
        <v>634</v>
      </c>
      <c r="E473" s="17" t="s">
        <v>610</v>
      </c>
      <c r="F473" s="16" t="s">
        <v>584</v>
      </c>
      <c r="G473" s="3" t="s">
        <v>590</v>
      </c>
      <c r="K473" s="14">
        <v>0</v>
      </c>
      <c r="L473" s="14">
        <v>12212</v>
      </c>
    </row>
    <row r="474" spans="1:12" x14ac:dyDescent="0.25">
      <c r="A474" s="3" t="s">
        <v>605</v>
      </c>
      <c r="B474" s="3" t="s">
        <v>587</v>
      </c>
      <c r="C474" s="3" t="s">
        <v>633</v>
      </c>
      <c r="D474" s="3" t="s">
        <v>634</v>
      </c>
      <c r="E474" s="17" t="s">
        <v>611</v>
      </c>
      <c r="F474" s="16" t="s">
        <v>584</v>
      </c>
      <c r="G474" s="3" t="s">
        <v>590</v>
      </c>
      <c r="K474" s="14">
        <v>0</v>
      </c>
      <c r="L474" s="14">
        <v>12212</v>
      </c>
    </row>
    <row r="475" spans="1:12" x14ac:dyDescent="0.25">
      <c r="A475" s="3" t="s">
        <v>605</v>
      </c>
      <c r="B475" s="3" t="s">
        <v>587</v>
      </c>
      <c r="C475" s="3" t="s">
        <v>633</v>
      </c>
      <c r="D475" s="3" t="s">
        <v>634</v>
      </c>
      <c r="E475" s="16" t="s">
        <v>380</v>
      </c>
      <c r="F475" s="16" t="s">
        <v>584</v>
      </c>
      <c r="G475" s="3" t="s">
        <v>590</v>
      </c>
      <c r="H475" s="13">
        <v>3445.27</v>
      </c>
      <c r="I475" s="13">
        <v>10212</v>
      </c>
      <c r="J475" s="13">
        <v>10212</v>
      </c>
      <c r="K475" s="14">
        <v>0</v>
      </c>
      <c r="L475" s="14">
        <v>9212</v>
      </c>
    </row>
    <row r="476" spans="1:12" x14ac:dyDescent="0.25">
      <c r="A476" s="3" t="s">
        <v>605</v>
      </c>
      <c r="B476" s="3" t="s">
        <v>587</v>
      </c>
      <c r="C476" s="3" t="s">
        <v>633</v>
      </c>
      <c r="D476" s="3" t="s">
        <v>634</v>
      </c>
      <c r="E476" s="16" t="s">
        <v>381</v>
      </c>
      <c r="F476" s="16" t="s">
        <v>584</v>
      </c>
      <c r="G476" s="3" t="s">
        <v>591</v>
      </c>
      <c r="H476" s="13">
        <v>0</v>
      </c>
      <c r="I476" s="13">
        <v>24576</v>
      </c>
      <c r="J476" s="13">
        <v>24576</v>
      </c>
      <c r="K476" s="14">
        <v>50000</v>
      </c>
      <c r="L476" s="14">
        <v>36864</v>
      </c>
    </row>
    <row r="477" spans="1:12" x14ac:dyDescent="0.25">
      <c r="A477" s="3" t="s">
        <v>605</v>
      </c>
      <c r="B477" s="3" t="s">
        <v>587</v>
      </c>
      <c r="C477" s="3" t="s">
        <v>633</v>
      </c>
      <c r="D477" s="3" t="s">
        <v>634</v>
      </c>
      <c r="E477" s="16" t="s">
        <v>382</v>
      </c>
      <c r="F477" s="16" t="s">
        <v>584</v>
      </c>
      <c r="G477" s="3" t="s">
        <v>591</v>
      </c>
      <c r="H477" s="13">
        <v>0</v>
      </c>
      <c r="I477" s="13">
        <v>2000</v>
      </c>
      <c r="J477" s="13">
        <v>2000</v>
      </c>
      <c r="K477" s="14">
        <v>0</v>
      </c>
      <c r="L477" s="14">
        <v>0</v>
      </c>
    </row>
    <row r="478" spans="1:12" x14ac:dyDescent="0.25">
      <c r="A478" s="3" t="s">
        <v>605</v>
      </c>
      <c r="B478" s="3" t="s">
        <v>587</v>
      </c>
      <c r="C478" s="3" t="s">
        <v>633</v>
      </c>
      <c r="D478" s="3" t="s">
        <v>634</v>
      </c>
      <c r="E478" s="16" t="s">
        <v>383</v>
      </c>
      <c r="F478" s="16" t="s">
        <v>584</v>
      </c>
      <c r="G478" s="3" t="s">
        <v>591</v>
      </c>
      <c r="H478" s="13">
        <v>23755.73</v>
      </c>
      <c r="I478" s="13">
        <v>14212</v>
      </c>
      <c r="J478" s="13">
        <v>14212</v>
      </c>
      <c r="K478" s="14">
        <v>0</v>
      </c>
      <c r="L478" s="14">
        <v>15212</v>
      </c>
    </row>
    <row r="479" spans="1:12" x14ac:dyDescent="0.25">
      <c r="A479" s="3" t="s">
        <v>605</v>
      </c>
      <c r="B479" s="3" t="s">
        <v>587</v>
      </c>
      <c r="C479" s="3" t="s">
        <v>633</v>
      </c>
      <c r="D479" s="3" t="s">
        <v>634</v>
      </c>
      <c r="E479" s="16" t="s">
        <v>384</v>
      </c>
      <c r="F479" s="16" t="s">
        <v>584</v>
      </c>
      <c r="G479" s="3" t="s">
        <v>591</v>
      </c>
      <c r="H479" s="13">
        <v>0</v>
      </c>
      <c r="K479" s="14">
        <v>0</v>
      </c>
      <c r="L479" s="14">
        <v>15212</v>
      </c>
    </row>
    <row r="480" spans="1:12" x14ac:dyDescent="0.25">
      <c r="A480" s="3" t="s">
        <v>605</v>
      </c>
      <c r="B480" s="3" t="s">
        <v>587</v>
      </c>
      <c r="C480" s="3" t="s">
        <v>633</v>
      </c>
      <c r="D480" s="3" t="s">
        <v>634</v>
      </c>
      <c r="E480" s="16" t="s">
        <v>385</v>
      </c>
      <c r="F480" s="16" t="s">
        <v>584</v>
      </c>
      <c r="G480" s="3" t="s">
        <v>591</v>
      </c>
      <c r="H480" s="13">
        <v>8731.51</v>
      </c>
      <c r="I480" s="13">
        <v>14212</v>
      </c>
      <c r="J480" s="13">
        <v>14212</v>
      </c>
      <c r="K480" s="14">
        <v>0</v>
      </c>
      <c r="L480" s="14">
        <v>15212</v>
      </c>
    </row>
    <row r="481" spans="1:12" x14ac:dyDescent="0.25">
      <c r="A481" s="3" t="s">
        <v>605</v>
      </c>
      <c r="B481" s="3" t="s">
        <v>587</v>
      </c>
      <c r="C481" s="3" t="s">
        <v>633</v>
      </c>
      <c r="D481" s="3" t="s">
        <v>634</v>
      </c>
      <c r="E481" s="16" t="s">
        <v>386</v>
      </c>
      <c r="F481" s="16" t="s">
        <v>584</v>
      </c>
      <c r="G481" s="3" t="s">
        <v>592</v>
      </c>
      <c r="H481" s="13">
        <v>0</v>
      </c>
      <c r="I481" s="13">
        <v>29060</v>
      </c>
      <c r="J481" s="13">
        <v>29060</v>
      </c>
      <c r="K481" s="14">
        <v>27500</v>
      </c>
      <c r="L481" s="14">
        <v>21530</v>
      </c>
    </row>
    <row r="482" spans="1:12" x14ac:dyDescent="0.25">
      <c r="A482" s="3" t="s">
        <v>605</v>
      </c>
      <c r="B482" s="3" t="s">
        <v>587</v>
      </c>
      <c r="C482" s="3" t="s">
        <v>633</v>
      </c>
      <c r="D482" s="3" t="s">
        <v>634</v>
      </c>
      <c r="E482" s="16" t="s">
        <v>387</v>
      </c>
      <c r="F482" s="16" t="s">
        <v>584</v>
      </c>
      <c r="G482" s="3" t="s">
        <v>592</v>
      </c>
      <c r="H482" s="13">
        <v>11382.52</v>
      </c>
      <c r="I482" s="13">
        <v>1720</v>
      </c>
      <c r="J482" s="13">
        <v>1720</v>
      </c>
      <c r="K482" s="14">
        <v>0</v>
      </c>
      <c r="L482" s="14">
        <v>1726</v>
      </c>
    </row>
    <row r="483" spans="1:12" x14ac:dyDescent="0.25">
      <c r="A483" s="3" t="s">
        <v>605</v>
      </c>
      <c r="B483" s="3" t="s">
        <v>587</v>
      </c>
      <c r="C483" s="3" t="s">
        <v>633</v>
      </c>
      <c r="D483" s="3" t="s">
        <v>634</v>
      </c>
      <c r="E483" s="16" t="s">
        <v>388</v>
      </c>
      <c r="F483" s="16" t="s">
        <v>584</v>
      </c>
      <c r="G483" s="3" t="s">
        <v>592</v>
      </c>
      <c r="H483" s="13">
        <v>8762.6</v>
      </c>
      <c r="I483" s="13">
        <v>1720</v>
      </c>
      <c r="J483" s="13">
        <v>1720</v>
      </c>
      <c r="K483" s="14">
        <v>0</v>
      </c>
      <c r="L483" s="14">
        <v>1726</v>
      </c>
    </row>
    <row r="484" spans="1:12" x14ac:dyDescent="0.25">
      <c r="A484" s="3" t="s">
        <v>605</v>
      </c>
      <c r="B484" s="3" t="s">
        <v>587</v>
      </c>
      <c r="C484" s="3" t="s">
        <v>633</v>
      </c>
      <c r="D484" s="3" t="s">
        <v>634</v>
      </c>
      <c r="E484" s="16" t="s">
        <v>389</v>
      </c>
      <c r="F484" s="16" t="s">
        <v>584</v>
      </c>
      <c r="G484" s="3" t="s">
        <v>592</v>
      </c>
      <c r="H484" s="13">
        <v>9133.64</v>
      </c>
      <c r="I484" s="13">
        <v>1720</v>
      </c>
      <c r="J484" s="13">
        <v>1720</v>
      </c>
      <c r="K484" s="14">
        <v>0</v>
      </c>
      <c r="L484" s="14">
        <v>1726</v>
      </c>
    </row>
    <row r="485" spans="1:12" x14ac:dyDescent="0.25">
      <c r="A485" s="3" t="s">
        <v>605</v>
      </c>
      <c r="B485" s="3" t="s">
        <v>587</v>
      </c>
      <c r="C485" s="3" t="s">
        <v>633</v>
      </c>
      <c r="D485" s="3" t="s">
        <v>634</v>
      </c>
      <c r="E485" s="16" t="s">
        <v>390</v>
      </c>
      <c r="F485" s="16" t="s">
        <v>584</v>
      </c>
      <c r="G485" s="3" t="s">
        <v>592</v>
      </c>
      <c r="H485" s="13">
        <v>17512.45</v>
      </c>
      <c r="I485" s="13">
        <v>1720</v>
      </c>
      <c r="J485" s="13">
        <v>1720</v>
      </c>
      <c r="K485" s="14">
        <v>0</v>
      </c>
      <c r="L485" s="14">
        <v>1726</v>
      </c>
    </row>
    <row r="486" spans="1:12" x14ac:dyDescent="0.25">
      <c r="A486" s="3" t="s">
        <v>605</v>
      </c>
      <c r="B486" s="3" t="s">
        <v>587</v>
      </c>
      <c r="C486" s="3" t="s">
        <v>633</v>
      </c>
      <c r="D486" s="3" t="s">
        <v>634</v>
      </c>
      <c r="E486" s="16" t="s">
        <v>391</v>
      </c>
      <c r="F486" s="16" t="s">
        <v>584</v>
      </c>
      <c r="G486" s="3" t="s">
        <v>592</v>
      </c>
      <c r="H486" s="13">
        <v>1852.71</v>
      </c>
      <c r="I486" s="13">
        <v>1560</v>
      </c>
      <c r="J486" s="13">
        <v>1560</v>
      </c>
      <c r="K486" s="14">
        <v>0</v>
      </c>
      <c r="L486" s="14">
        <v>1566</v>
      </c>
    </row>
    <row r="487" spans="1:12" x14ac:dyDescent="0.25">
      <c r="A487" s="3" t="s">
        <v>605</v>
      </c>
      <c r="B487" s="3" t="s">
        <v>587</v>
      </c>
      <c r="C487" s="3" t="s">
        <v>633</v>
      </c>
      <c r="D487" s="3" t="s">
        <v>634</v>
      </c>
      <c r="E487" s="16" t="s">
        <v>392</v>
      </c>
      <c r="F487" s="16" t="s">
        <v>584</v>
      </c>
      <c r="G487" s="3" t="s">
        <v>593</v>
      </c>
      <c r="H487" s="13">
        <v>9</v>
      </c>
      <c r="I487" s="13">
        <v>11</v>
      </c>
      <c r="J487" s="13">
        <v>11</v>
      </c>
      <c r="K487" s="14">
        <v>11</v>
      </c>
      <c r="L487" s="14">
        <v>11</v>
      </c>
    </row>
    <row r="488" spans="1:12" x14ac:dyDescent="0.25">
      <c r="A488" s="3" t="s">
        <v>605</v>
      </c>
      <c r="B488" s="3" t="s">
        <v>587</v>
      </c>
      <c r="C488" s="3" t="s">
        <v>633</v>
      </c>
      <c r="D488" s="3" t="s">
        <v>634</v>
      </c>
      <c r="E488" s="16" t="s">
        <v>393</v>
      </c>
      <c r="F488" s="16" t="s">
        <v>584</v>
      </c>
      <c r="G488" s="3" t="s">
        <v>585</v>
      </c>
      <c r="H488" s="13">
        <v>0</v>
      </c>
      <c r="I488" s="13">
        <v>6620</v>
      </c>
      <c r="J488" s="13">
        <v>6620</v>
      </c>
      <c r="K488" s="14">
        <v>25000</v>
      </c>
      <c r="L488" s="14">
        <v>10000</v>
      </c>
    </row>
    <row r="489" spans="1:12" x14ac:dyDescent="0.25">
      <c r="A489" s="3" t="s">
        <v>605</v>
      </c>
      <c r="B489" s="3" t="s">
        <v>587</v>
      </c>
      <c r="C489" s="3" t="s">
        <v>633</v>
      </c>
      <c r="D489" s="3" t="s">
        <v>634</v>
      </c>
      <c r="E489" s="16" t="s">
        <v>394</v>
      </c>
      <c r="F489" s="16" t="s">
        <v>584</v>
      </c>
      <c r="G489" s="3" t="s">
        <v>585</v>
      </c>
      <c r="H489" s="13">
        <v>0</v>
      </c>
      <c r="I489" s="13">
        <v>2500</v>
      </c>
      <c r="J489" s="13">
        <v>2500</v>
      </c>
      <c r="K489" s="14">
        <v>0</v>
      </c>
      <c r="L489" s="14">
        <v>3000</v>
      </c>
    </row>
    <row r="490" spans="1:12" x14ac:dyDescent="0.25">
      <c r="A490" s="3" t="s">
        <v>605</v>
      </c>
      <c r="B490" s="3" t="s">
        <v>587</v>
      </c>
      <c r="C490" s="3" t="s">
        <v>633</v>
      </c>
      <c r="D490" s="3" t="s">
        <v>634</v>
      </c>
      <c r="E490" s="16" t="s">
        <v>395</v>
      </c>
      <c r="F490" s="16" t="s">
        <v>584</v>
      </c>
      <c r="G490" s="3" t="s">
        <v>585</v>
      </c>
      <c r="H490" s="13">
        <v>1718.04</v>
      </c>
      <c r="I490" s="13">
        <v>160</v>
      </c>
      <c r="J490" s="13">
        <v>160</v>
      </c>
      <c r="K490" s="14">
        <v>0</v>
      </c>
      <c r="L490" s="14">
        <v>0</v>
      </c>
    </row>
    <row r="491" spans="1:12" x14ac:dyDescent="0.25">
      <c r="A491" s="3" t="s">
        <v>605</v>
      </c>
      <c r="B491" s="3" t="s">
        <v>587</v>
      </c>
      <c r="C491" s="3" t="s">
        <v>633</v>
      </c>
      <c r="D491" s="3" t="s">
        <v>634</v>
      </c>
      <c r="E491" s="16" t="s">
        <v>396</v>
      </c>
      <c r="F491" s="16" t="s">
        <v>584</v>
      </c>
      <c r="G491" s="3" t="s">
        <v>589</v>
      </c>
      <c r="H491" s="13">
        <v>0</v>
      </c>
      <c r="I491" s="13">
        <v>0</v>
      </c>
      <c r="J491" s="13">
        <v>0</v>
      </c>
      <c r="K491" s="14">
        <v>0</v>
      </c>
      <c r="L491" s="14">
        <v>578</v>
      </c>
    </row>
    <row r="492" spans="1:12" x14ac:dyDescent="0.25">
      <c r="A492" s="3" t="s">
        <v>605</v>
      </c>
      <c r="B492" s="3" t="s">
        <v>587</v>
      </c>
      <c r="C492" s="3" t="s">
        <v>633</v>
      </c>
      <c r="D492" s="3" t="s">
        <v>634</v>
      </c>
      <c r="E492" s="16" t="s">
        <v>397</v>
      </c>
      <c r="F492" s="16" t="s">
        <v>584</v>
      </c>
      <c r="G492" s="3" t="s">
        <v>585</v>
      </c>
      <c r="H492" s="13">
        <v>2805.85</v>
      </c>
      <c r="I492" s="13">
        <v>860</v>
      </c>
      <c r="J492" s="13">
        <v>860</v>
      </c>
      <c r="K492" s="14">
        <v>0</v>
      </c>
      <c r="L492" s="14">
        <v>2278</v>
      </c>
    </row>
    <row r="493" spans="1:12" x14ac:dyDescent="0.25">
      <c r="A493" s="3" t="s">
        <v>605</v>
      </c>
      <c r="B493" s="3" t="s">
        <v>587</v>
      </c>
      <c r="C493" s="3" t="s">
        <v>633</v>
      </c>
      <c r="D493" s="3" t="s">
        <v>634</v>
      </c>
      <c r="E493" s="16" t="s">
        <v>398</v>
      </c>
      <c r="F493" s="16" t="s">
        <v>584</v>
      </c>
      <c r="G493" s="3" t="s">
        <v>585</v>
      </c>
      <c r="H493" s="13">
        <v>127.69</v>
      </c>
      <c r="I493" s="13">
        <v>160</v>
      </c>
      <c r="J493" s="13">
        <v>160</v>
      </c>
      <c r="K493" s="14">
        <v>0</v>
      </c>
      <c r="L493" s="14">
        <v>2278</v>
      </c>
    </row>
    <row r="494" spans="1:12" x14ac:dyDescent="0.25">
      <c r="A494" s="3" t="s">
        <v>605</v>
      </c>
      <c r="B494" s="3" t="s">
        <v>587</v>
      </c>
      <c r="C494" s="3" t="s">
        <v>633</v>
      </c>
      <c r="D494" s="3" t="s">
        <v>634</v>
      </c>
      <c r="E494" s="16" t="s">
        <v>399</v>
      </c>
      <c r="F494" s="16" t="s">
        <v>584</v>
      </c>
      <c r="G494" s="3" t="s">
        <v>585</v>
      </c>
      <c r="H494" s="13">
        <v>125.45</v>
      </c>
      <c r="I494" s="13">
        <v>160</v>
      </c>
      <c r="J494" s="13">
        <v>160</v>
      </c>
      <c r="K494" s="14">
        <v>0</v>
      </c>
      <c r="L494" s="14">
        <v>2278</v>
      </c>
    </row>
    <row r="495" spans="1:12" x14ac:dyDescent="0.25">
      <c r="A495" s="3" t="s">
        <v>605</v>
      </c>
      <c r="B495" s="3" t="s">
        <v>587</v>
      </c>
      <c r="C495" s="3" t="s">
        <v>633</v>
      </c>
      <c r="D495" s="3" t="s">
        <v>634</v>
      </c>
      <c r="E495" s="16" t="s">
        <v>400</v>
      </c>
      <c r="F495" s="16" t="s">
        <v>584</v>
      </c>
      <c r="G495" s="3" t="s">
        <v>585</v>
      </c>
      <c r="H495" s="13">
        <v>944.42</v>
      </c>
      <c r="I495" s="13">
        <v>160</v>
      </c>
      <c r="J495" s="13">
        <v>160</v>
      </c>
      <c r="K495" s="14">
        <v>0</v>
      </c>
      <c r="L495" s="14">
        <v>2278</v>
      </c>
    </row>
    <row r="496" spans="1:12" x14ac:dyDescent="0.25">
      <c r="A496" s="3" t="s">
        <v>605</v>
      </c>
      <c r="B496" s="3" t="s">
        <v>587</v>
      </c>
      <c r="C496" s="3" t="s">
        <v>633</v>
      </c>
      <c r="D496" s="3" t="s">
        <v>634</v>
      </c>
      <c r="E496" s="16" t="s">
        <v>401</v>
      </c>
      <c r="F496" s="16" t="s">
        <v>584</v>
      </c>
      <c r="G496" s="3" t="s">
        <v>585</v>
      </c>
      <c r="H496" s="13">
        <v>1807.3</v>
      </c>
      <c r="I496" s="13">
        <v>160</v>
      </c>
      <c r="J496" s="13">
        <v>160</v>
      </c>
      <c r="K496" s="14">
        <v>0</v>
      </c>
      <c r="L496" s="14">
        <v>2278</v>
      </c>
    </row>
    <row r="497" spans="1:12" x14ac:dyDescent="0.25">
      <c r="A497" s="3" t="s">
        <v>605</v>
      </c>
      <c r="B497" s="3" t="s">
        <v>587</v>
      </c>
      <c r="C497" s="3" t="s">
        <v>633</v>
      </c>
      <c r="D497" s="3" t="s">
        <v>634</v>
      </c>
      <c r="E497" s="16" t="s">
        <v>402</v>
      </c>
      <c r="F497" s="16" t="s">
        <v>584</v>
      </c>
      <c r="G497" s="3" t="s">
        <v>585</v>
      </c>
      <c r="H497" s="13">
        <v>3810.77</v>
      </c>
      <c r="I497" s="13">
        <v>860</v>
      </c>
      <c r="J497" s="13">
        <v>860</v>
      </c>
      <c r="K497" s="14">
        <v>0</v>
      </c>
      <c r="L497" s="14">
        <v>2278</v>
      </c>
    </row>
    <row r="498" spans="1:12" x14ac:dyDescent="0.25">
      <c r="A498" s="3" t="s">
        <v>605</v>
      </c>
      <c r="B498" s="3" t="s">
        <v>587</v>
      </c>
      <c r="C498" s="3" t="s">
        <v>633</v>
      </c>
      <c r="D498" s="3" t="s">
        <v>634</v>
      </c>
      <c r="E498" s="16" t="s">
        <v>403</v>
      </c>
      <c r="F498" s="16" t="s">
        <v>584</v>
      </c>
      <c r="G498" s="3" t="s">
        <v>585</v>
      </c>
      <c r="H498" s="13">
        <v>312.25</v>
      </c>
      <c r="I498" s="13">
        <v>160</v>
      </c>
      <c r="J498" s="13">
        <v>160</v>
      </c>
      <c r="K498" s="14">
        <v>0</v>
      </c>
      <c r="L498" s="14">
        <v>378</v>
      </c>
    </row>
    <row r="499" spans="1:12" x14ac:dyDescent="0.25">
      <c r="A499" s="3" t="s">
        <v>605</v>
      </c>
      <c r="B499" s="3" t="s">
        <v>587</v>
      </c>
      <c r="C499" s="3" t="s">
        <v>633</v>
      </c>
      <c r="D499" s="3" t="s">
        <v>634</v>
      </c>
      <c r="E499" s="16" t="s">
        <v>404</v>
      </c>
      <c r="F499" s="16" t="s">
        <v>584</v>
      </c>
      <c r="G499" s="3" t="s">
        <v>585</v>
      </c>
      <c r="H499" s="13">
        <v>329.5</v>
      </c>
      <c r="I499" s="13">
        <v>160</v>
      </c>
      <c r="J499" s="13">
        <v>160</v>
      </c>
      <c r="K499" s="14">
        <v>0</v>
      </c>
      <c r="L499" s="14">
        <v>378</v>
      </c>
    </row>
    <row r="500" spans="1:12" x14ac:dyDescent="0.25">
      <c r="A500" s="3" t="s">
        <v>605</v>
      </c>
      <c r="B500" s="3" t="s">
        <v>587</v>
      </c>
      <c r="C500" s="3" t="s">
        <v>633</v>
      </c>
      <c r="D500" s="3" t="s">
        <v>634</v>
      </c>
      <c r="E500" s="16" t="s">
        <v>405</v>
      </c>
      <c r="F500" s="16" t="s">
        <v>584</v>
      </c>
      <c r="G500" s="3" t="s">
        <v>589</v>
      </c>
      <c r="H500" s="13">
        <v>0</v>
      </c>
      <c r="I500" s="13">
        <v>0</v>
      </c>
      <c r="J500" s="13">
        <v>0</v>
      </c>
      <c r="K500" s="14">
        <v>0</v>
      </c>
      <c r="L500" s="14">
        <v>578</v>
      </c>
    </row>
    <row r="501" spans="1:12" x14ac:dyDescent="0.25">
      <c r="A501" s="3" t="s">
        <v>605</v>
      </c>
      <c r="B501" s="3" t="s">
        <v>587</v>
      </c>
      <c r="C501" s="3" t="s">
        <v>633</v>
      </c>
      <c r="D501" s="3" t="s">
        <v>634</v>
      </c>
      <c r="E501" s="16" t="s">
        <v>406</v>
      </c>
      <c r="F501" s="16" t="s">
        <v>584</v>
      </c>
      <c r="G501" s="3" t="s">
        <v>589</v>
      </c>
      <c r="H501" s="13">
        <v>0</v>
      </c>
      <c r="I501" s="13">
        <v>0</v>
      </c>
      <c r="J501" s="13">
        <v>0</v>
      </c>
      <c r="K501" s="14">
        <v>0</v>
      </c>
      <c r="L501" s="14">
        <v>578</v>
      </c>
    </row>
    <row r="502" spans="1:12" x14ac:dyDescent="0.25">
      <c r="A502" s="3" t="s">
        <v>605</v>
      </c>
      <c r="B502" s="3" t="s">
        <v>587</v>
      </c>
      <c r="C502" s="3" t="s">
        <v>633</v>
      </c>
      <c r="D502" s="3" t="s">
        <v>634</v>
      </c>
      <c r="E502" s="16" t="s">
        <v>407</v>
      </c>
      <c r="F502" s="16" t="s">
        <v>584</v>
      </c>
      <c r="G502" s="3" t="s">
        <v>585</v>
      </c>
      <c r="H502" s="13">
        <v>624.11</v>
      </c>
      <c r="I502" s="13">
        <v>1360</v>
      </c>
      <c r="J502" s="13">
        <v>1360</v>
      </c>
      <c r="K502" s="14">
        <v>0</v>
      </c>
      <c r="L502" s="14">
        <v>378</v>
      </c>
    </row>
    <row r="503" spans="1:12" x14ac:dyDescent="0.25">
      <c r="A503" s="3" t="s">
        <v>605</v>
      </c>
      <c r="B503" s="3" t="s">
        <v>587</v>
      </c>
      <c r="C503" s="3" t="s">
        <v>633</v>
      </c>
      <c r="D503" s="3" t="s">
        <v>634</v>
      </c>
      <c r="E503" s="16" t="s">
        <v>408</v>
      </c>
      <c r="F503" s="16" t="s">
        <v>584</v>
      </c>
      <c r="G503" s="3" t="s">
        <v>585</v>
      </c>
      <c r="H503" s="13">
        <v>895.93</v>
      </c>
      <c r="I503" s="13">
        <v>720</v>
      </c>
      <c r="J503" s="13">
        <v>720</v>
      </c>
      <c r="K503" s="14">
        <v>0</v>
      </c>
      <c r="L503" s="14">
        <v>926</v>
      </c>
    </row>
    <row r="504" spans="1:12" x14ac:dyDescent="0.25">
      <c r="A504" s="3" t="s">
        <v>605</v>
      </c>
      <c r="B504" s="3" t="s">
        <v>587</v>
      </c>
      <c r="C504" s="3" t="s">
        <v>633</v>
      </c>
      <c r="D504" s="3" t="s">
        <v>634</v>
      </c>
      <c r="E504" s="16" t="s">
        <v>409</v>
      </c>
      <c r="F504" s="16" t="s">
        <v>584</v>
      </c>
      <c r="G504" s="3" t="s">
        <v>589</v>
      </c>
      <c r="H504" s="13">
        <v>0</v>
      </c>
      <c r="I504" s="13">
        <v>0</v>
      </c>
      <c r="J504" s="13">
        <v>0</v>
      </c>
      <c r="K504" s="14">
        <v>0</v>
      </c>
      <c r="L504" s="14">
        <v>578</v>
      </c>
    </row>
    <row r="505" spans="1:12" x14ac:dyDescent="0.25">
      <c r="A505" s="3" t="s">
        <v>605</v>
      </c>
      <c r="B505" s="3" t="s">
        <v>587</v>
      </c>
      <c r="C505" s="3" t="s">
        <v>633</v>
      </c>
      <c r="D505" s="3" t="s">
        <v>634</v>
      </c>
      <c r="E505" s="16" t="s">
        <v>410</v>
      </c>
      <c r="F505" s="16" t="s">
        <v>584</v>
      </c>
      <c r="G505" s="3" t="s">
        <v>589</v>
      </c>
      <c r="H505" s="13">
        <v>0</v>
      </c>
      <c r="I505" s="13">
        <v>0</v>
      </c>
      <c r="J505" s="13">
        <v>0</v>
      </c>
      <c r="K505" s="14">
        <v>0</v>
      </c>
      <c r="L505" s="14">
        <v>578</v>
      </c>
    </row>
    <row r="506" spans="1:12" x14ac:dyDescent="0.25">
      <c r="A506" s="3" t="s">
        <v>605</v>
      </c>
      <c r="B506" s="3" t="s">
        <v>587</v>
      </c>
      <c r="C506" s="3" t="s">
        <v>633</v>
      </c>
      <c r="D506" s="3" t="s">
        <v>634</v>
      </c>
      <c r="E506" s="16" t="s">
        <v>411</v>
      </c>
      <c r="F506" s="16" t="s">
        <v>584</v>
      </c>
      <c r="G506" s="3" t="s">
        <v>585</v>
      </c>
      <c r="H506" s="13">
        <v>404.17</v>
      </c>
      <c r="I506" s="13">
        <v>160</v>
      </c>
      <c r="J506" s="13">
        <v>160</v>
      </c>
      <c r="K506" s="14">
        <v>0</v>
      </c>
      <c r="L506" s="14">
        <v>1178</v>
      </c>
    </row>
    <row r="507" spans="1:12" x14ac:dyDescent="0.25">
      <c r="A507" s="3" t="s">
        <v>605</v>
      </c>
      <c r="B507" s="3" t="s">
        <v>587</v>
      </c>
      <c r="C507" s="3" t="s">
        <v>633</v>
      </c>
      <c r="D507" s="3" t="s">
        <v>634</v>
      </c>
      <c r="E507" s="16" t="s">
        <v>412</v>
      </c>
      <c r="F507" s="16" t="s">
        <v>584</v>
      </c>
      <c r="G507" s="3" t="s">
        <v>585</v>
      </c>
      <c r="H507" s="13">
        <v>2884.42</v>
      </c>
      <c r="I507" s="13">
        <v>160</v>
      </c>
      <c r="J507" s="13">
        <v>160</v>
      </c>
      <c r="K507" s="14">
        <v>0</v>
      </c>
      <c r="L507" s="14">
        <v>778</v>
      </c>
    </row>
    <row r="508" spans="1:12" x14ac:dyDescent="0.25">
      <c r="A508" s="3" t="s">
        <v>605</v>
      </c>
      <c r="B508" s="3" t="s">
        <v>562</v>
      </c>
      <c r="C508" s="3" t="s">
        <v>633</v>
      </c>
      <c r="D508" s="3" t="s">
        <v>634</v>
      </c>
      <c r="E508" s="16" t="s">
        <v>413</v>
      </c>
      <c r="F508" s="16" t="s">
        <v>584</v>
      </c>
      <c r="G508" s="3" t="s">
        <v>594</v>
      </c>
      <c r="L508" s="14">
        <v>20000</v>
      </c>
    </row>
    <row r="509" spans="1:12" x14ac:dyDescent="0.25">
      <c r="A509" s="3" t="s">
        <v>605</v>
      </c>
      <c r="B509" s="3" t="s">
        <v>587</v>
      </c>
      <c r="C509" s="3" t="s">
        <v>633</v>
      </c>
      <c r="D509" s="3" t="s">
        <v>634</v>
      </c>
      <c r="E509" s="16" t="s">
        <v>413</v>
      </c>
      <c r="F509" s="16" t="s">
        <v>584</v>
      </c>
      <c r="G509" s="3" t="s">
        <v>594</v>
      </c>
      <c r="I509" s="13">
        <v>28980</v>
      </c>
      <c r="J509" s="13">
        <v>28980</v>
      </c>
      <c r="K509" s="14">
        <v>31000</v>
      </c>
    </row>
    <row r="510" spans="1:12" x14ac:dyDescent="0.25">
      <c r="A510" s="3" t="s">
        <v>605</v>
      </c>
      <c r="B510" s="3" t="s">
        <v>587</v>
      </c>
      <c r="C510" s="3" t="s">
        <v>633</v>
      </c>
      <c r="D510" s="3" t="s">
        <v>634</v>
      </c>
      <c r="E510" s="16" t="s">
        <v>414</v>
      </c>
      <c r="F510" s="16" t="s">
        <v>584</v>
      </c>
      <c r="G510" s="3" t="s">
        <v>594</v>
      </c>
      <c r="L510" s="14">
        <v>3000</v>
      </c>
    </row>
    <row r="511" spans="1:12" x14ac:dyDescent="0.25">
      <c r="A511" s="3" t="s">
        <v>605</v>
      </c>
      <c r="B511" s="3" t="s">
        <v>587</v>
      </c>
      <c r="C511" s="3" t="s">
        <v>633</v>
      </c>
      <c r="D511" s="3" t="s">
        <v>634</v>
      </c>
      <c r="E511" s="16" t="s">
        <v>415</v>
      </c>
      <c r="F511" s="16" t="s">
        <v>584</v>
      </c>
      <c r="G511" s="3" t="s">
        <v>594</v>
      </c>
      <c r="H511" s="13">
        <v>3115.24</v>
      </c>
      <c r="I511" s="13">
        <v>4645</v>
      </c>
      <c r="J511" s="13">
        <v>4645</v>
      </c>
      <c r="K511" s="14">
        <v>0</v>
      </c>
      <c r="L511" s="14">
        <v>2411</v>
      </c>
    </row>
    <row r="512" spans="1:12" x14ac:dyDescent="0.25">
      <c r="A512" s="3" t="s">
        <v>605</v>
      </c>
      <c r="B512" s="3" t="s">
        <v>587</v>
      </c>
      <c r="C512" s="3" t="s">
        <v>633</v>
      </c>
      <c r="D512" s="3" t="s">
        <v>634</v>
      </c>
      <c r="E512" s="16" t="s">
        <v>416</v>
      </c>
      <c r="F512" s="16" t="s">
        <v>584</v>
      </c>
      <c r="G512" s="3" t="s">
        <v>594</v>
      </c>
      <c r="H512" s="13">
        <v>1829.79</v>
      </c>
      <c r="I512" s="13">
        <v>860</v>
      </c>
      <c r="J512" s="13">
        <v>860</v>
      </c>
      <c r="K512" s="14">
        <v>0</v>
      </c>
      <c r="L512" s="14">
        <v>1078</v>
      </c>
    </row>
    <row r="513" spans="1:12" x14ac:dyDescent="0.25">
      <c r="A513" s="3" t="s">
        <v>605</v>
      </c>
      <c r="B513" s="3" t="s">
        <v>587</v>
      </c>
      <c r="C513" s="3" t="s">
        <v>633</v>
      </c>
      <c r="D513" s="3" t="s">
        <v>634</v>
      </c>
      <c r="E513" s="16" t="s">
        <v>417</v>
      </c>
      <c r="F513" s="16" t="s">
        <v>584</v>
      </c>
      <c r="G513" s="3" t="s">
        <v>594</v>
      </c>
      <c r="H513" s="13">
        <v>2004.36</v>
      </c>
      <c r="I513" s="13">
        <v>860</v>
      </c>
      <c r="J513" s="13">
        <v>860</v>
      </c>
      <c r="K513" s="14">
        <v>0</v>
      </c>
      <c r="L513" s="14">
        <v>1078</v>
      </c>
    </row>
    <row r="514" spans="1:12" x14ac:dyDescent="0.25">
      <c r="A514" s="3" t="s">
        <v>605</v>
      </c>
      <c r="B514" s="3" t="s">
        <v>587</v>
      </c>
      <c r="C514" s="3" t="s">
        <v>633</v>
      </c>
      <c r="D514" s="3" t="s">
        <v>634</v>
      </c>
      <c r="E514" s="16" t="s">
        <v>418</v>
      </c>
      <c r="F514" s="16" t="s">
        <v>584</v>
      </c>
      <c r="G514" s="3" t="s">
        <v>594</v>
      </c>
      <c r="H514" s="13">
        <v>1407.51</v>
      </c>
    </row>
    <row r="515" spans="1:12" x14ac:dyDescent="0.25">
      <c r="A515" s="3" t="s">
        <v>605</v>
      </c>
      <c r="B515" s="3" t="s">
        <v>587</v>
      </c>
      <c r="C515" s="3" t="s">
        <v>633</v>
      </c>
      <c r="D515" s="3" t="s">
        <v>634</v>
      </c>
      <c r="E515" s="16" t="s">
        <v>419</v>
      </c>
      <c r="F515" s="16" t="s">
        <v>584</v>
      </c>
      <c r="G515" s="3" t="s">
        <v>594</v>
      </c>
      <c r="H515" s="13">
        <v>-384.8</v>
      </c>
    </row>
    <row r="516" spans="1:12" x14ac:dyDescent="0.25">
      <c r="A516" s="3" t="s">
        <v>605</v>
      </c>
      <c r="B516" s="3" t="s">
        <v>587</v>
      </c>
      <c r="C516" s="3" t="s">
        <v>633</v>
      </c>
      <c r="D516" s="3" t="s">
        <v>634</v>
      </c>
      <c r="E516" s="16" t="s">
        <v>420</v>
      </c>
      <c r="F516" s="16" t="s">
        <v>584</v>
      </c>
      <c r="G516" s="3" t="s">
        <v>594</v>
      </c>
      <c r="H516" s="13">
        <v>513.30999999999995</v>
      </c>
      <c r="I516" s="13">
        <v>4645</v>
      </c>
      <c r="J516" s="13">
        <v>4645</v>
      </c>
      <c r="K516" s="14">
        <v>0</v>
      </c>
      <c r="L516" s="14">
        <v>4651</v>
      </c>
    </row>
    <row r="517" spans="1:12" x14ac:dyDescent="0.25">
      <c r="A517" s="3" t="s">
        <v>605</v>
      </c>
      <c r="B517" s="3" t="s">
        <v>587</v>
      </c>
      <c r="C517" s="3" t="s">
        <v>633</v>
      </c>
      <c r="D517" s="3" t="s">
        <v>634</v>
      </c>
      <c r="E517" s="16" t="s">
        <v>421</v>
      </c>
      <c r="F517" s="16" t="s">
        <v>584</v>
      </c>
      <c r="G517" s="3" t="s">
        <v>594</v>
      </c>
      <c r="H517" s="13">
        <v>2606.2600000000002</v>
      </c>
      <c r="I517" s="13">
        <v>4645</v>
      </c>
      <c r="J517" s="13">
        <v>4645</v>
      </c>
      <c r="K517" s="14">
        <v>0</v>
      </c>
      <c r="L517" s="14">
        <v>4651</v>
      </c>
    </row>
    <row r="518" spans="1:12" x14ac:dyDescent="0.25">
      <c r="A518" s="3" t="s">
        <v>605</v>
      </c>
      <c r="B518" s="3" t="s">
        <v>587</v>
      </c>
      <c r="C518" s="3" t="s">
        <v>633</v>
      </c>
      <c r="D518" s="3" t="s">
        <v>634</v>
      </c>
      <c r="E518" s="16" t="s">
        <v>422</v>
      </c>
      <c r="F518" s="16" t="s">
        <v>584</v>
      </c>
      <c r="G518" s="3" t="s">
        <v>594</v>
      </c>
      <c r="H518" s="13">
        <v>3284.2</v>
      </c>
      <c r="I518" s="13">
        <v>4645</v>
      </c>
      <c r="J518" s="13">
        <v>4645</v>
      </c>
      <c r="K518" s="14">
        <v>0</v>
      </c>
      <c r="L518" s="14">
        <v>4651</v>
      </c>
    </row>
    <row r="519" spans="1:12" x14ac:dyDescent="0.25">
      <c r="A519" s="3" t="s">
        <v>605</v>
      </c>
      <c r="B519" s="3" t="s">
        <v>587</v>
      </c>
      <c r="C519" s="3" t="s">
        <v>633</v>
      </c>
      <c r="D519" s="3" t="s">
        <v>634</v>
      </c>
      <c r="E519" s="16" t="s">
        <v>423</v>
      </c>
      <c r="F519" s="16" t="s">
        <v>584</v>
      </c>
      <c r="G519" s="3" t="s">
        <v>594</v>
      </c>
      <c r="K519" s="14">
        <v>0</v>
      </c>
      <c r="L519" s="14">
        <v>878</v>
      </c>
    </row>
    <row r="520" spans="1:12" x14ac:dyDescent="0.25">
      <c r="A520" s="3" t="s">
        <v>605</v>
      </c>
      <c r="B520" s="3" t="s">
        <v>587</v>
      </c>
      <c r="C520" s="3" t="s">
        <v>633</v>
      </c>
      <c r="D520" s="3" t="s">
        <v>634</v>
      </c>
      <c r="E520" s="16" t="s">
        <v>424</v>
      </c>
      <c r="F520" s="16" t="s">
        <v>584</v>
      </c>
      <c r="G520" s="3" t="s">
        <v>594</v>
      </c>
      <c r="H520" s="13">
        <v>10852.2</v>
      </c>
      <c r="I520" s="13">
        <v>4645</v>
      </c>
      <c r="J520" s="13">
        <v>4645</v>
      </c>
      <c r="K520" s="14">
        <v>0</v>
      </c>
      <c r="L520" s="14">
        <v>4651</v>
      </c>
    </row>
    <row r="521" spans="1:12" x14ac:dyDescent="0.25">
      <c r="A521" s="3" t="s">
        <v>605</v>
      </c>
      <c r="B521" s="3" t="s">
        <v>587</v>
      </c>
      <c r="C521" s="3" t="s">
        <v>633</v>
      </c>
      <c r="D521" s="3" t="s">
        <v>634</v>
      </c>
      <c r="E521" s="16" t="s">
        <v>425</v>
      </c>
      <c r="F521" s="16" t="s">
        <v>584</v>
      </c>
      <c r="G521" s="3" t="s">
        <v>594</v>
      </c>
      <c r="H521" s="13">
        <v>7234.84</v>
      </c>
      <c r="I521" s="13">
        <v>2405</v>
      </c>
      <c r="J521" s="13">
        <v>2405</v>
      </c>
      <c r="K521" s="14">
        <v>0</v>
      </c>
      <c r="L521" s="14">
        <v>2411</v>
      </c>
    </row>
    <row r="522" spans="1:12" x14ac:dyDescent="0.25">
      <c r="A522" s="3" t="s">
        <v>605</v>
      </c>
      <c r="B522" s="3" t="s">
        <v>587</v>
      </c>
      <c r="C522" s="3" t="s">
        <v>633</v>
      </c>
      <c r="D522" s="3" t="s">
        <v>634</v>
      </c>
      <c r="E522" s="16" t="s">
        <v>426</v>
      </c>
      <c r="F522" s="16" t="s">
        <v>584</v>
      </c>
      <c r="G522" s="3" t="s">
        <v>594</v>
      </c>
      <c r="H522" s="13">
        <v>3233.25</v>
      </c>
      <c r="I522" s="13">
        <v>2405</v>
      </c>
      <c r="J522" s="13">
        <v>2405</v>
      </c>
      <c r="K522" s="14">
        <v>0</v>
      </c>
      <c r="L522" s="14">
        <v>2411</v>
      </c>
    </row>
    <row r="523" spans="1:12" x14ac:dyDescent="0.25">
      <c r="A523" s="3" t="s">
        <v>605</v>
      </c>
      <c r="B523" s="3" t="s">
        <v>587</v>
      </c>
      <c r="C523" s="3" t="s">
        <v>633</v>
      </c>
      <c r="D523" s="3" t="s">
        <v>634</v>
      </c>
      <c r="E523" s="16" t="s">
        <v>427</v>
      </c>
      <c r="F523" s="16" t="s">
        <v>584</v>
      </c>
      <c r="G523" s="3" t="s">
        <v>594</v>
      </c>
      <c r="H523" s="13">
        <v>5650.05</v>
      </c>
      <c r="I523" s="13">
        <v>2405</v>
      </c>
      <c r="J523" s="13">
        <v>2405</v>
      </c>
      <c r="K523" s="14">
        <v>0</v>
      </c>
      <c r="L523" s="14">
        <v>4651</v>
      </c>
    </row>
    <row r="524" spans="1:12" x14ac:dyDescent="0.25">
      <c r="A524" s="3" t="s">
        <v>605</v>
      </c>
      <c r="B524" s="3" t="s">
        <v>587</v>
      </c>
      <c r="C524" s="3" t="s">
        <v>633</v>
      </c>
      <c r="D524" s="3" t="s">
        <v>634</v>
      </c>
      <c r="E524" s="16" t="s">
        <v>428</v>
      </c>
      <c r="F524" s="16" t="s">
        <v>584</v>
      </c>
      <c r="G524" s="3" t="s">
        <v>594</v>
      </c>
      <c r="H524" s="13">
        <v>1848.04</v>
      </c>
      <c r="I524" s="13">
        <v>860</v>
      </c>
      <c r="J524" s="13">
        <v>860</v>
      </c>
      <c r="K524" s="14">
        <v>0</v>
      </c>
      <c r="L524" s="14">
        <v>2278</v>
      </c>
    </row>
    <row r="525" spans="1:12" x14ac:dyDescent="0.25">
      <c r="A525" s="3" t="s">
        <v>605</v>
      </c>
      <c r="B525" s="3" t="s">
        <v>587</v>
      </c>
      <c r="C525" s="3" t="s">
        <v>633</v>
      </c>
      <c r="D525" s="3" t="s">
        <v>634</v>
      </c>
      <c r="E525" s="16" t="s">
        <v>429</v>
      </c>
      <c r="F525" s="16" t="s">
        <v>565</v>
      </c>
      <c r="G525" s="3" t="s">
        <v>595</v>
      </c>
      <c r="H525" s="13">
        <v>13082.42</v>
      </c>
      <c r="I525" s="13">
        <v>430939</v>
      </c>
      <c r="J525" s="13">
        <v>430939</v>
      </c>
      <c r="K525" s="14">
        <v>463621</v>
      </c>
      <c r="L525" s="14">
        <v>615412</v>
      </c>
    </row>
    <row r="526" spans="1:12" x14ac:dyDescent="0.25">
      <c r="A526" s="3" t="s">
        <v>605</v>
      </c>
      <c r="B526" s="3" t="s">
        <v>587</v>
      </c>
      <c r="C526" s="3" t="s">
        <v>633</v>
      </c>
      <c r="D526" s="3" t="s">
        <v>634</v>
      </c>
      <c r="E526" s="16" t="s">
        <v>430</v>
      </c>
      <c r="F526" s="16" t="s">
        <v>565</v>
      </c>
      <c r="G526" s="3" t="s">
        <v>595</v>
      </c>
      <c r="H526" s="13">
        <v>27525.119999999999</v>
      </c>
      <c r="I526" s="13">
        <v>54545</v>
      </c>
      <c r="J526" s="13">
        <v>54545</v>
      </c>
      <c r="K526" s="14">
        <v>54545</v>
      </c>
      <c r="L526" s="14">
        <v>64500</v>
      </c>
    </row>
    <row r="527" spans="1:12" x14ac:dyDescent="0.25">
      <c r="A527" s="3" t="s">
        <v>605</v>
      </c>
      <c r="B527" s="3" t="s">
        <v>587</v>
      </c>
      <c r="C527" s="3" t="s">
        <v>633</v>
      </c>
      <c r="D527" s="3" t="s">
        <v>634</v>
      </c>
      <c r="E527" s="16" t="s">
        <v>431</v>
      </c>
      <c r="F527" s="16" t="s">
        <v>565</v>
      </c>
      <c r="G527" s="3" t="s">
        <v>595</v>
      </c>
      <c r="H527" s="13">
        <v>417133.82</v>
      </c>
      <c r="I527" s="13">
        <v>521514</v>
      </c>
      <c r="J527" s="13">
        <v>521514</v>
      </c>
      <c r="K527" s="14">
        <v>328243</v>
      </c>
      <c r="L527" s="14">
        <v>457020</v>
      </c>
    </row>
    <row r="528" spans="1:12" x14ac:dyDescent="0.25">
      <c r="A528" s="3" t="s">
        <v>605</v>
      </c>
      <c r="B528" s="3" t="s">
        <v>587</v>
      </c>
      <c r="C528" s="3" t="s">
        <v>633</v>
      </c>
      <c r="D528" s="3" t="s">
        <v>634</v>
      </c>
      <c r="E528" s="16" t="s">
        <v>432</v>
      </c>
      <c r="F528" s="16" t="s">
        <v>565</v>
      </c>
      <c r="G528" s="3" t="s">
        <v>595</v>
      </c>
      <c r="H528" s="13">
        <v>65645.75</v>
      </c>
      <c r="I528" s="13">
        <v>98444</v>
      </c>
      <c r="J528" s="13">
        <v>98444</v>
      </c>
      <c r="K528" s="14">
        <v>75600</v>
      </c>
      <c r="L528" s="14">
        <v>140360</v>
      </c>
    </row>
    <row r="529" spans="1:12" x14ac:dyDescent="0.25">
      <c r="A529" s="3" t="s">
        <v>605</v>
      </c>
      <c r="B529" s="3" t="s">
        <v>587</v>
      </c>
      <c r="C529" s="3" t="s">
        <v>633</v>
      </c>
      <c r="D529" s="3" t="s">
        <v>634</v>
      </c>
      <c r="E529" s="16" t="s">
        <v>433</v>
      </c>
      <c r="F529" s="16" t="s">
        <v>565</v>
      </c>
      <c r="G529" s="3" t="s">
        <v>595</v>
      </c>
      <c r="H529" s="13">
        <v>0</v>
      </c>
      <c r="I529" s="13">
        <v>15000</v>
      </c>
      <c r="J529" s="13">
        <v>15000</v>
      </c>
      <c r="K529" s="14">
        <v>15000</v>
      </c>
      <c r="L529" s="14">
        <v>1980</v>
      </c>
    </row>
    <row r="530" spans="1:12" x14ac:dyDescent="0.25">
      <c r="A530" s="3" t="s">
        <v>605</v>
      </c>
      <c r="B530" s="3" t="s">
        <v>587</v>
      </c>
      <c r="C530" s="3" t="s">
        <v>633</v>
      </c>
      <c r="D530" s="3" t="s">
        <v>634</v>
      </c>
      <c r="E530" s="16" t="s">
        <v>434</v>
      </c>
      <c r="F530" s="16" t="s">
        <v>565</v>
      </c>
      <c r="G530" s="3" t="s">
        <v>595</v>
      </c>
      <c r="H530" s="13">
        <v>44192.1</v>
      </c>
      <c r="I530" s="13">
        <v>55000</v>
      </c>
      <c r="J530" s="13">
        <v>55000</v>
      </c>
      <c r="K530" s="14">
        <v>55000</v>
      </c>
      <c r="L530" s="14">
        <v>65000</v>
      </c>
    </row>
    <row r="531" spans="1:12" x14ac:dyDescent="0.25">
      <c r="A531" s="3" t="s">
        <v>605</v>
      </c>
      <c r="B531" s="3" t="s">
        <v>587</v>
      </c>
      <c r="C531" s="3" t="s">
        <v>633</v>
      </c>
      <c r="D531" s="3" t="s">
        <v>634</v>
      </c>
      <c r="E531" s="16" t="s">
        <v>435</v>
      </c>
      <c r="F531" s="16" t="s">
        <v>565</v>
      </c>
      <c r="G531" s="3" t="s">
        <v>596</v>
      </c>
      <c r="H531" s="13">
        <v>76528.83</v>
      </c>
      <c r="I531" s="13">
        <v>153090</v>
      </c>
      <c r="J531" s="13">
        <v>153090</v>
      </c>
      <c r="K531" s="14">
        <v>94531</v>
      </c>
      <c r="L531" s="14">
        <v>144540</v>
      </c>
    </row>
    <row r="532" spans="1:12" x14ac:dyDescent="0.25">
      <c r="A532" s="3" t="s">
        <v>605</v>
      </c>
      <c r="B532" s="3" t="s">
        <v>587</v>
      </c>
      <c r="C532" s="3" t="s">
        <v>633</v>
      </c>
      <c r="D532" s="3" t="s">
        <v>634</v>
      </c>
      <c r="E532" s="16" t="s">
        <v>436</v>
      </c>
      <c r="F532" s="16" t="s">
        <v>565</v>
      </c>
      <c r="G532" s="3" t="s">
        <v>596</v>
      </c>
      <c r="H532" s="13">
        <v>11277.42</v>
      </c>
      <c r="I532" s="13">
        <v>19329</v>
      </c>
      <c r="J532" s="13">
        <v>19329</v>
      </c>
      <c r="K532" s="14">
        <v>15051</v>
      </c>
      <c r="L532" s="14">
        <v>27980</v>
      </c>
    </row>
    <row r="533" spans="1:12" x14ac:dyDescent="0.25">
      <c r="A533" s="3" t="s">
        <v>605</v>
      </c>
      <c r="B533" s="3" t="s">
        <v>587</v>
      </c>
      <c r="C533" s="3" t="s">
        <v>633</v>
      </c>
      <c r="D533" s="3" t="s">
        <v>634</v>
      </c>
      <c r="E533" s="16" t="s">
        <v>437</v>
      </c>
      <c r="F533" s="16" t="s">
        <v>565</v>
      </c>
      <c r="G533" s="3" t="s">
        <v>596</v>
      </c>
      <c r="H533" s="13">
        <v>449.8</v>
      </c>
      <c r="I533" s="13">
        <v>6250</v>
      </c>
      <c r="J533" s="13">
        <v>6250</v>
      </c>
      <c r="K533" s="14">
        <v>4020</v>
      </c>
      <c r="L533" s="14">
        <v>6250</v>
      </c>
    </row>
    <row r="534" spans="1:12" x14ac:dyDescent="0.25">
      <c r="A534" s="3" t="s">
        <v>605</v>
      </c>
      <c r="B534" s="3" t="s">
        <v>587</v>
      </c>
      <c r="C534" s="3" t="s">
        <v>633</v>
      </c>
      <c r="D534" s="3" t="s">
        <v>634</v>
      </c>
      <c r="E534" s="16" t="s">
        <v>438</v>
      </c>
      <c r="F534" s="16" t="s">
        <v>565</v>
      </c>
      <c r="G534" s="3" t="s">
        <v>596</v>
      </c>
      <c r="H534" s="13">
        <v>14979.91</v>
      </c>
      <c r="I534" s="13">
        <v>59724</v>
      </c>
      <c r="J534" s="13">
        <v>59724</v>
      </c>
      <c r="K534" s="14">
        <v>23771</v>
      </c>
      <c r="L534" s="14">
        <v>34380</v>
      </c>
    </row>
    <row r="535" spans="1:12" x14ac:dyDescent="0.25">
      <c r="A535" s="3" t="s">
        <v>605</v>
      </c>
      <c r="B535" s="3" t="s">
        <v>587</v>
      </c>
      <c r="C535" s="3" t="s">
        <v>633</v>
      </c>
      <c r="D535" s="3" t="s">
        <v>634</v>
      </c>
      <c r="E535" s="16" t="s">
        <v>439</v>
      </c>
      <c r="F535" s="16" t="s">
        <v>565</v>
      </c>
      <c r="G535" s="3" t="s">
        <v>596</v>
      </c>
      <c r="H535" s="13">
        <v>1147.5999999999999</v>
      </c>
      <c r="I535" s="13">
        <v>9748</v>
      </c>
      <c r="J535" s="13">
        <v>9748</v>
      </c>
      <c r="K535" s="14">
        <v>5434</v>
      </c>
      <c r="L535" s="14">
        <v>10220</v>
      </c>
    </row>
    <row r="536" spans="1:12" x14ac:dyDescent="0.25">
      <c r="A536" s="3" t="s">
        <v>605</v>
      </c>
      <c r="B536" s="3" t="s">
        <v>587</v>
      </c>
      <c r="C536" s="3" t="s">
        <v>633</v>
      </c>
      <c r="D536" s="3" t="s">
        <v>634</v>
      </c>
      <c r="E536" s="16" t="s">
        <v>440</v>
      </c>
      <c r="F536" s="16" t="s">
        <v>565</v>
      </c>
      <c r="G536" s="3" t="s">
        <v>553</v>
      </c>
      <c r="H536" s="13">
        <v>186671.46</v>
      </c>
      <c r="I536" s="13">
        <v>290825</v>
      </c>
      <c r="J536" s="13">
        <v>290825</v>
      </c>
      <c r="K536" s="14">
        <v>264361.79000000004</v>
      </c>
      <c r="L536" s="14">
        <v>377590</v>
      </c>
    </row>
    <row r="537" spans="1:12" x14ac:dyDescent="0.25">
      <c r="A537" s="3" t="s">
        <v>605</v>
      </c>
      <c r="B537" s="3" t="s">
        <v>587</v>
      </c>
      <c r="C537" s="3" t="s">
        <v>633</v>
      </c>
      <c r="D537" s="3" t="s">
        <v>634</v>
      </c>
      <c r="E537" s="16" t="s">
        <v>441</v>
      </c>
      <c r="F537" s="16" t="s">
        <v>560</v>
      </c>
      <c r="G537" s="3" t="s">
        <v>553</v>
      </c>
      <c r="H537" s="13">
        <v>54809.09</v>
      </c>
      <c r="I537" s="13">
        <v>265410</v>
      </c>
      <c r="J537" s="13">
        <v>265410</v>
      </c>
      <c r="K537" s="14">
        <v>267160</v>
      </c>
      <c r="L537" s="14">
        <v>345200</v>
      </c>
    </row>
    <row r="538" spans="1:12" x14ac:dyDescent="0.25">
      <c r="A538" s="3" t="s">
        <v>605</v>
      </c>
      <c r="B538" s="3" t="s">
        <v>597</v>
      </c>
      <c r="C538" s="3" t="s">
        <v>633</v>
      </c>
      <c r="D538" s="3" t="s">
        <v>634</v>
      </c>
      <c r="E538" s="16" t="s">
        <v>442</v>
      </c>
      <c r="F538" s="16" t="s">
        <v>563</v>
      </c>
      <c r="G538" s="3" t="s">
        <v>553</v>
      </c>
      <c r="H538" s="13">
        <v>538959.97</v>
      </c>
      <c r="I538" s="13">
        <v>656014</v>
      </c>
      <c r="J538" s="13">
        <v>656014</v>
      </c>
      <c r="K538" s="14">
        <v>656014</v>
      </c>
      <c r="L538" s="14">
        <v>733590</v>
      </c>
    </row>
    <row r="539" spans="1:12" x14ac:dyDescent="0.25">
      <c r="A539" s="3" t="s">
        <v>605</v>
      </c>
      <c r="B539" s="3" t="s">
        <v>597</v>
      </c>
      <c r="C539" s="3" t="s">
        <v>633</v>
      </c>
      <c r="D539" s="3" t="s">
        <v>634</v>
      </c>
      <c r="E539" s="16" t="s">
        <v>443</v>
      </c>
      <c r="F539" s="16" t="s">
        <v>563</v>
      </c>
      <c r="G539" s="3" t="s">
        <v>553</v>
      </c>
      <c r="H539" s="13">
        <v>55278.09</v>
      </c>
      <c r="I539" s="13">
        <v>54202</v>
      </c>
      <c r="J539" s="13">
        <v>54202</v>
      </c>
      <c r="K539" s="14">
        <v>54202</v>
      </c>
      <c r="L539" s="14">
        <v>34070</v>
      </c>
    </row>
    <row r="540" spans="1:12" x14ac:dyDescent="0.25">
      <c r="A540" s="3" t="s">
        <v>605</v>
      </c>
      <c r="B540" s="3" t="s">
        <v>597</v>
      </c>
      <c r="C540" s="3" t="s">
        <v>633</v>
      </c>
      <c r="D540" s="3" t="s">
        <v>634</v>
      </c>
      <c r="E540" s="16" t="s">
        <v>444</v>
      </c>
      <c r="F540" s="16" t="s">
        <v>563</v>
      </c>
      <c r="G540" s="3" t="s">
        <v>553</v>
      </c>
      <c r="H540" s="13">
        <v>5743.44</v>
      </c>
      <c r="I540" s="13">
        <v>4306</v>
      </c>
      <c r="J540" s="13">
        <v>4306</v>
      </c>
      <c r="K540" s="14">
        <v>1786</v>
      </c>
      <c r="L540" s="14">
        <v>3790</v>
      </c>
    </row>
    <row r="541" spans="1:12" x14ac:dyDescent="0.25">
      <c r="A541" s="3" t="s">
        <v>605</v>
      </c>
      <c r="B541" s="3" t="s">
        <v>597</v>
      </c>
      <c r="C541" s="3" t="s">
        <v>633</v>
      </c>
      <c r="D541" s="3" t="s">
        <v>634</v>
      </c>
      <c r="E541" s="16" t="s">
        <v>445</v>
      </c>
      <c r="F541" s="16" t="s">
        <v>563</v>
      </c>
      <c r="G541" s="3" t="s">
        <v>553</v>
      </c>
      <c r="H541" s="13">
        <v>35606.550000000003</v>
      </c>
      <c r="I541" s="13">
        <v>44268</v>
      </c>
      <c r="J541" s="13">
        <v>44268</v>
      </c>
      <c r="K541" s="14">
        <v>44268</v>
      </c>
      <c r="L541" s="14">
        <v>47830</v>
      </c>
    </row>
    <row r="542" spans="1:12" x14ac:dyDescent="0.25">
      <c r="A542" s="3" t="s">
        <v>605</v>
      </c>
      <c r="B542" s="3" t="s">
        <v>597</v>
      </c>
      <c r="C542" s="3" t="s">
        <v>633</v>
      </c>
      <c r="D542" s="3" t="s">
        <v>634</v>
      </c>
      <c r="E542" s="16" t="s">
        <v>446</v>
      </c>
      <c r="F542" s="16" t="s">
        <v>563</v>
      </c>
      <c r="G542" s="3" t="s">
        <v>553</v>
      </c>
      <c r="H542" s="13">
        <v>8327.2999999999993</v>
      </c>
      <c r="I542" s="13">
        <v>10353</v>
      </c>
      <c r="J542" s="13">
        <v>10353</v>
      </c>
      <c r="K542" s="14">
        <v>10353</v>
      </c>
      <c r="L542" s="14">
        <v>11186</v>
      </c>
    </row>
    <row r="543" spans="1:12" x14ac:dyDescent="0.25">
      <c r="A543" s="3" t="s">
        <v>605</v>
      </c>
      <c r="B543" s="3" t="s">
        <v>597</v>
      </c>
      <c r="C543" s="3" t="s">
        <v>633</v>
      </c>
      <c r="D543" s="3" t="s">
        <v>634</v>
      </c>
      <c r="E543" s="16" t="s">
        <v>447</v>
      </c>
      <c r="F543" s="16" t="s">
        <v>563</v>
      </c>
      <c r="G543" s="3" t="s">
        <v>553</v>
      </c>
      <c r="H543" s="13">
        <v>161.1</v>
      </c>
      <c r="I543" s="13">
        <v>1764</v>
      </c>
      <c r="J543" s="13">
        <v>1764</v>
      </c>
      <c r="K543" s="14">
        <v>1764</v>
      </c>
      <c r="L543" s="14">
        <v>69</v>
      </c>
    </row>
    <row r="544" spans="1:12" x14ac:dyDescent="0.25">
      <c r="A544" s="3" t="s">
        <v>605</v>
      </c>
      <c r="B544" s="3" t="s">
        <v>597</v>
      </c>
      <c r="C544" s="3" t="s">
        <v>633</v>
      </c>
      <c r="D544" s="3" t="s">
        <v>634</v>
      </c>
      <c r="E544" s="16" t="s">
        <v>448</v>
      </c>
      <c r="F544" s="16" t="s">
        <v>563</v>
      </c>
      <c r="G544" s="3" t="s">
        <v>553</v>
      </c>
      <c r="H544" s="13">
        <v>1685.31</v>
      </c>
      <c r="I544" s="13">
        <v>1955</v>
      </c>
      <c r="J544" s="13">
        <v>1955</v>
      </c>
      <c r="K544" s="14">
        <v>1955</v>
      </c>
      <c r="L544" s="14">
        <v>530</v>
      </c>
    </row>
    <row r="545" spans="1:12" x14ac:dyDescent="0.25">
      <c r="A545" s="3" t="s">
        <v>605</v>
      </c>
      <c r="B545" s="3" t="s">
        <v>597</v>
      </c>
      <c r="C545" s="3" t="s">
        <v>633</v>
      </c>
      <c r="D545" s="3" t="s">
        <v>634</v>
      </c>
      <c r="E545" s="16" t="s">
        <v>449</v>
      </c>
      <c r="F545" s="16" t="s">
        <v>564</v>
      </c>
      <c r="G545" s="3" t="s">
        <v>553</v>
      </c>
      <c r="H545" s="13">
        <v>8140.82</v>
      </c>
      <c r="I545" s="13">
        <v>2002</v>
      </c>
      <c r="J545" s="13">
        <v>2002</v>
      </c>
      <c r="K545" s="14">
        <v>9200</v>
      </c>
      <c r="L545" s="14">
        <v>8366</v>
      </c>
    </row>
    <row r="546" spans="1:12" x14ac:dyDescent="0.25">
      <c r="A546" s="3" t="s">
        <v>605</v>
      </c>
      <c r="B546" s="3" t="s">
        <v>597</v>
      </c>
      <c r="C546" s="3" t="s">
        <v>633</v>
      </c>
      <c r="D546" s="3" t="s">
        <v>634</v>
      </c>
      <c r="E546" s="16" t="s">
        <v>450</v>
      </c>
      <c r="F546" s="16" t="s">
        <v>564</v>
      </c>
      <c r="G546" s="3" t="s">
        <v>553</v>
      </c>
      <c r="H546" s="13">
        <v>59405.73</v>
      </c>
      <c r="I546" s="13">
        <v>71399</v>
      </c>
      <c r="J546" s="13">
        <v>71399</v>
      </c>
      <c r="K546" s="14">
        <v>71399</v>
      </c>
      <c r="L546" s="14">
        <v>77145</v>
      </c>
    </row>
    <row r="547" spans="1:12" x14ac:dyDescent="0.25">
      <c r="A547" s="3" t="s">
        <v>605</v>
      </c>
      <c r="B547" s="3" t="s">
        <v>597</v>
      </c>
      <c r="C547" s="3" t="s">
        <v>633</v>
      </c>
      <c r="D547" s="3" t="s">
        <v>634</v>
      </c>
      <c r="E547" s="16" t="s">
        <v>451</v>
      </c>
      <c r="F547" s="16" t="s">
        <v>564</v>
      </c>
      <c r="G547" s="3" t="s">
        <v>553</v>
      </c>
      <c r="H547" s="13">
        <v>4421.72</v>
      </c>
      <c r="I547" s="13">
        <v>5439</v>
      </c>
      <c r="J547" s="13">
        <v>5439</v>
      </c>
      <c r="K547" s="14">
        <v>5439</v>
      </c>
      <c r="L547" s="14">
        <v>5747</v>
      </c>
    </row>
    <row r="548" spans="1:12" x14ac:dyDescent="0.25">
      <c r="A548" s="3" t="s">
        <v>605</v>
      </c>
      <c r="B548" s="3" t="s">
        <v>597</v>
      </c>
      <c r="C548" s="3" t="s">
        <v>633</v>
      </c>
      <c r="D548" s="3" t="s">
        <v>634</v>
      </c>
      <c r="E548" s="16" t="s">
        <v>452</v>
      </c>
      <c r="F548" s="16" t="s">
        <v>564</v>
      </c>
      <c r="G548" s="3" t="s">
        <v>553</v>
      </c>
      <c r="H548" s="13">
        <v>55225.49</v>
      </c>
      <c r="I548" s="13">
        <v>77627</v>
      </c>
      <c r="J548" s="13">
        <v>77627</v>
      </c>
      <c r="K548" s="14">
        <v>77627</v>
      </c>
      <c r="L548" s="14">
        <v>53873</v>
      </c>
    </row>
    <row r="549" spans="1:12" x14ac:dyDescent="0.25">
      <c r="A549" s="3" t="s">
        <v>605</v>
      </c>
      <c r="B549" s="3" t="s">
        <v>597</v>
      </c>
      <c r="C549" s="3" t="s">
        <v>633</v>
      </c>
      <c r="D549" s="3" t="s">
        <v>634</v>
      </c>
      <c r="E549" s="16" t="s">
        <v>453</v>
      </c>
      <c r="F549" s="16" t="s">
        <v>564</v>
      </c>
      <c r="G549" s="3" t="s">
        <v>553</v>
      </c>
      <c r="H549" s="13">
        <v>4288.18</v>
      </c>
      <c r="I549" s="13">
        <v>5595</v>
      </c>
      <c r="J549" s="13">
        <v>5595</v>
      </c>
      <c r="K549" s="14">
        <v>5595</v>
      </c>
      <c r="L549" s="14">
        <v>4853</v>
      </c>
    </row>
    <row r="550" spans="1:12" x14ac:dyDescent="0.25">
      <c r="A550" s="3" t="s">
        <v>605</v>
      </c>
      <c r="B550" s="3" t="s">
        <v>597</v>
      </c>
      <c r="C550" s="3" t="s">
        <v>633</v>
      </c>
      <c r="D550" s="3" t="s">
        <v>634</v>
      </c>
      <c r="E550" s="16" t="s">
        <v>454</v>
      </c>
      <c r="F550" s="16" t="s">
        <v>564</v>
      </c>
      <c r="G550" s="3" t="s">
        <v>553</v>
      </c>
      <c r="H550" s="13">
        <v>6876.3</v>
      </c>
      <c r="I550" s="13">
        <v>9172</v>
      </c>
      <c r="J550" s="13">
        <v>9172</v>
      </c>
      <c r="K550" s="14">
        <v>9172</v>
      </c>
      <c r="L550" s="14">
        <v>17864</v>
      </c>
    </row>
    <row r="551" spans="1:12" x14ac:dyDescent="0.25">
      <c r="A551" s="3" t="s">
        <v>605</v>
      </c>
      <c r="B551" s="3" t="s">
        <v>597</v>
      </c>
      <c r="C551" s="3" t="s">
        <v>633</v>
      </c>
      <c r="D551" s="3" t="s">
        <v>634</v>
      </c>
      <c r="E551" s="16" t="s">
        <v>455</v>
      </c>
      <c r="F551" s="16" t="s">
        <v>564</v>
      </c>
      <c r="G551" s="3" t="s">
        <v>553</v>
      </c>
      <c r="H551" s="13">
        <v>159.88</v>
      </c>
      <c r="I551" s="13">
        <v>183</v>
      </c>
      <c r="J551" s="13">
        <v>183</v>
      </c>
      <c r="K551" s="14">
        <v>183</v>
      </c>
      <c r="L551" s="14">
        <v>157</v>
      </c>
    </row>
    <row r="552" spans="1:12" x14ac:dyDescent="0.25">
      <c r="A552" s="3" t="s">
        <v>605</v>
      </c>
      <c r="B552" s="3" t="s">
        <v>597</v>
      </c>
      <c r="C552" s="3" t="s">
        <v>633</v>
      </c>
      <c r="D552" s="3" t="s">
        <v>634</v>
      </c>
      <c r="E552" s="16" t="s">
        <v>456</v>
      </c>
      <c r="F552" s="16" t="s">
        <v>564</v>
      </c>
      <c r="G552" s="3" t="s">
        <v>553</v>
      </c>
      <c r="H552" s="13">
        <v>1701.88</v>
      </c>
      <c r="I552" s="13">
        <v>2409</v>
      </c>
      <c r="J552" s="13">
        <v>2409</v>
      </c>
      <c r="K552" s="14">
        <v>2409</v>
      </c>
      <c r="L552" s="14">
        <v>2230</v>
      </c>
    </row>
    <row r="553" spans="1:12" x14ac:dyDescent="0.25">
      <c r="A553" s="3" t="s">
        <v>605</v>
      </c>
      <c r="B553" s="3" t="s">
        <v>597</v>
      </c>
      <c r="C553" s="3" t="s">
        <v>633</v>
      </c>
      <c r="D553" s="3" t="s">
        <v>634</v>
      </c>
      <c r="E553" s="16" t="s">
        <v>457</v>
      </c>
      <c r="F553" s="16" t="s">
        <v>564</v>
      </c>
      <c r="G553" s="3" t="s">
        <v>553</v>
      </c>
      <c r="H553" s="13">
        <v>432.25</v>
      </c>
      <c r="I553" s="13">
        <v>559</v>
      </c>
      <c r="J553" s="13">
        <v>559</v>
      </c>
      <c r="K553" s="14">
        <v>1000</v>
      </c>
      <c r="L553" s="14">
        <v>1091</v>
      </c>
    </row>
    <row r="554" spans="1:12" x14ac:dyDescent="0.25">
      <c r="A554" s="3" t="s">
        <v>605</v>
      </c>
      <c r="B554" s="3" t="s">
        <v>597</v>
      </c>
      <c r="C554" s="3" t="s">
        <v>633</v>
      </c>
      <c r="D554" s="3" t="s">
        <v>634</v>
      </c>
      <c r="E554" s="16" t="s">
        <v>458</v>
      </c>
      <c r="F554" s="16" t="s">
        <v>552</v>
      </c>
      <c r="G554" s="3" t="s">
        <v>553</v>
      </c>
      <c r="H554" s="13">
        <v>3078.42</v>
      </c>
      <c r="I554" s="13">
        <v>500</v>
      </c>
      <c r="J554" s="13">
        <v>500</v>
      </c>
      <c r="K554" s="14">
        <v>731</v>
      </c>
      <c r="L554" s="14">
        <v>2000</v>
      </c>
    </row>
    <row r="555" spans="1:12" x14ac:dyDescent="0.25">
      <c r="A555" s="3" t="s">
        <v>605</v>
      </c>
      <c r="B555" s="3" t="s">
        <v>597</v>
      </c>
      <c r="C555" s="3" t="s">
        <v>633</v>
      </c>
      <c r="D555" s="3" t="s">
        <v>634</v>
      </c>
      <c r="E555" s="16" t="s">
        <v>459</v>
      </c>
      <c r="F555" s="16" t="s">
        <v>582</v>
      </c>
      <c r="G555" s="3" t="s">
        <v>553</v>
      </c>
      <c r="H555" s="13">
        <v>1976.26</v>
      </c>
      <c r="L555" s="14">
        <v>0</v>
      </c>
    </row>
    <row r="556" spans="1:12" x14ac:dyDescent="0.25">
      <c r="A556" s="3" t="s">
        <v>605</v>
      </c>
      <c r="B556" s="3" t="s">
        <v>597</v>
      </c>
      <c r="C556" s="3" t="s">
        <v>633</v>
      </c>
      <c r="D556" s="3" t="s">
        <v>634</v>
      </c>
      <c r="E556" s="16" t="s">
        <v>460</v>
      </c>
      <c r="F556" s="16" t="s">
        <v>584</v>
      </c>
      <c r="G556" s="3" t="s">
        <v>598</v>
      </c>
      <c r="H556" s="13">
        <v>45.99</v>
      </c>
      <c r="K556" s="14">
        <v>0</v>
      </c>
      <c r="L556" s="14">
        <v>4000</v>
      </c>
    </row>
    <row r="557" spans="1:12" x14ac:dyDescent="0.25">
      <c r="A557" s="3" t="s">
        <v>605</v>
      </c>
      <c r="B557" s="3" t="s">
        <v>597</v>
      </c>
      <c r="C557" s="3" t="s">
        <v>633</v>
      </c>
      <c r="D557" s="3" t="s">
        <v>634</v>
      </c>
      <c r="E557" s="16" t="s">
        <v>461</v>
      </c>
      <c r="F557" s="16" t="s">
        <v>584</v>
      </c>
      <c r="G557" s="3" t="s">
        <v>598</v>
      </c>
      <c r="H557" s="13">
        <v>0</v>
      </c>
      <c r="I557" s="13">
        <v>250</v>
      </c>
      <c r="J557" s="13">
        <v>250</v>
      </c>
      <c r="K557" s="14">
        <v>0</v>
      </c>
      <c r="L557" s="14">
        <v>0</v>
      </c>
    </row>
    <row r="558" spans="1:12" x14ac:dyDescent="0.25">
      <c r="A558" s="3" t="s">
        <v>605</v>
      </c>
      <c r="B558" s="3" t="s">
        <v>597</v>
      </c>
      <c r="C558" s="3" t="s">
        <v>633</v>
      </c>
      <c r="D558" s="3" t="s">
        <v>634</v>
      </c>
      <c r="E558" s="16" t="s">
        <v>462</v>
      </c>
      <c r="F558" s="16" t="s">
        <v>584</v>
      </c>
      <c r="G558" s="3" t="s">
        <v>585</v>
      </c>
      <c r="H558" s="13">
        <v>0</v>
      </c>
      <c r="I558" s="13">
        <v>1320</v>
      </c>
      <c r="J558" s="13">
        <v>1320</v>
      </c>
      <c r="K558" s="14">
        <v>9100</v>
      </c>
      <c r="L558" s="14">
        <v>0</v>
      </c>
    </row>
    <row r="559" spans="1:12" x14ac:dyDescent="0.25">
      <c r="A559" s="3" t="s">
        <v>605</v>
      </c>
      <c r="B559" s="3" t="s">
        <v>597</v>
      </c>
      <c r="C559" s="3" t="s">
        <v>633</v>
      </c>
      <c r="D559" s="3" t="s">
        <v>634</v>
      </c>
      <c r="E559" s="16" t="s">
        <v>463</v>
      </c>
      <c r="F559" s="16" t="s">
        <v>584</v>
      </c>
      <c r="G559" s="3" t="s">
        <v>585</v>
      </c>
      <c r="H559" s="13">
        <v>2535.41</v>
      </c>
      <c r="I559" s="13">
        <v>160</v>
      </c>
      <c r="J559" s="13">
        <v>160</v>
      </c>
      <c r="K559" s="14">
        <v>0</v>
      </c>
      <c r="L559" s="14">
        <v>178</v>
      </c>
    </row>
    <row r="560" spans="1:12" x14ac:dyDescent="0.25">
      <c r="A560" s="3" t="s">
        <v>605</v>
      </c>
      <c r="B560" s="3" t="s">
        <v>597</v>
      </c>
      <c r="C560" s="3" t="s">
        <v>633</v>
      </c>
      <c r="D560" s="3" t="s">
        <v>634</v>
      </c>
      <c r="E560" s="16" t="s">
        <v>464</v>
      </c>
      <c r="F560" s="16" t="s">
        <v>584</v>
      </c>
      <c r="G560" s="3" t="s">
        <v>585</v>
      </c>
      <c r="H560" s="13">
        <v>2727.68</v>
      </c>
      <c r="I560" s="13">
        <v>160</v>
      </c>
      <c r="J560" s="13">
        <v>160</v>
      </c>
      <c r="K560" s="14">
        <v>0</v>
      </c>
      <c r="L560" s="14">
        <v>178</v>
      </c>
    </row>
    <row r="561" spans="1:12" x14ac:dyDescent="0.25">
      <c r="A561" s="3" t="s">
        <v>605</v>
      </c>
      <c r="B561" s="3" t="s">
        <v>597</v>
      </c>
      <c r="C561" s="3" t="s">
        <v>633</v>
      </c>
      <c r="D561" s="3" t="s">
        <v>634</v>
      </c>
      <c r="E561" s="16" t="s">
        <v>465</v>
      </c>
      <c r="F561" s="16" t="s">
        <v>584</v>
      </c>
      <c r="G561" s="3" t="s">
        <v>585</v>
      </c>
      <c r="H561" s="13">
        <v>2066.48</v>
      </c>
      <c r="I561" s="13">
        <v>1500</v>
      </c>
      <c r="J561" s="13">
        <v>1500</v>
      </c>
      <c r="K561" s="14">
        <v>0</v>
      </c>
      <c r="L561" s="14">
        <v>178</v>
      </c>
    </row>
    <row r="562" spans="1:12" x14ac:dyDescent="0.25">
      <c r="A562" s="3" t="s">
        <v>605</v>
      </c>
      <c r="B562" s="3" t="s">
        <v>597</v>
      </c>
      <c r="C562" s="3" t="s">
        <v>633</v>
      </c>
      <c r="D562" s="3" t="s">
        <v>634</v>
      </c>
      <c r="E562" s="16" t="s">
        <v>466</v>
      </c>
      <c r="F562" s="16" t="s">
        <v>584</v>
      </c>
      <c r="G562" s="3" t="s">
        <v>585</v>
      </c>
      <c r="H562" s="13">
        <v>155.72</v>
      </c>
      <c r="I562" s="13">
        <v>3560</v>
      </c>
      <c r="J562" s="13">
        <v>3560</v>
      </c>
      <c r="K562" s="14">
        <v>0</v>
      </c>
      <c r="L562" s="14">
        <v>178</v>
      </c>
    </row>
    <row r="563" spans="1:12" x14ac:dyDescent="0.25">
      <c r="A563" s="3" t="s">
        <v>605</v>
      </c>
      <c r="B563" s="3" t="s">
        <v>597</v>
      </c>
      <c r="C563" s="3" t="s">
        <v>633</v>
      </c>
      <c r="D563" s="3" t="s">
        <v>634</v>
      </c>
      <c r="E563" s="16" t="s">
        <v>467</v>
      </c>
      <c r="F563" s="16" t="s">
        <v>584</v>
      </c>
      <c r="G563" s="3" t="s">
        <v>585</v>
      </c>
      <c r="H563" s="13">
        <v>298.89</v>
      </c>
      <c r="I563" s="13">
        <v>1360</v>
      </c>
      <c r="J563" s="13">
        <v>1360</v>
      </c>
      <c r="K563" s="14">
        <v>0</v>
      </c>
      <c r="L563" s="14">
        <v>178</v>
      </c>
    </row>
    <row r="564" spans="1:12" x14ac:dyDescent="0.25">
      <c r="A564" s="3" t="s">
        <v>605</v>
      </c>
      <c r="B564" s="3" t="s">
        <v>597</v>
      </c>
      <c r="C564" s="3" t="s">
        <v>633</v>
      </c>
      <c r="D564" s="3" t="s">
        <v>634</v>
      </c>
      <c r="E564" s="16" t="s">
        <v>468</v>
      </c>
      <c r="F564" s="16" t="s">
        <v>584</v>
      </c>
      <c r="G564" s="3" t="s">
        <v>585</v>
      </c>
      <c r="H564" s="13">
        <v>316.68</v>
      </c>
      <c r="I564" s="13">
        <v>160</v>
      </c>
      <c r="J564" s="13">
        <v>160</v>
      </c>
      <c r="K564" s="14">
        <v>0</v>
      </c>
      <c r="L564" s="14">
        <v>1378</v>
      </c>
    </row>
    <row r="565" spans="1:12" x14ac:dyDescent="0.25">
      <c r="A565" s="3" t="s">
        <v>605</v>
      </c>
      <c r="B565" s="3" t="s">
        <v>597</v>
      </c>
      <c r="C565" s="3" t="s">
        <v>633</v>
      </c>
      <c r="D565" s="3" t="s">
        <v>634</v>
      </c>
      <c r="E565" s="16" t="s">
        <v>469</v>
      </c>
      <c r="F565" s="16" t="s">
        <v>584</v>
      </c>
      <c r="G565" s="3" t="s">
        <v>585</v>
      </c>
      <c r="H565" s="13">
        <v>154.19999999999999</v>
      </c>
      <c r="I565" s="13">
        <v>160</v>
      </c>
      <c r="J565" s="13">
        <v>160</v>
      </c>
      <c r="K565" s="14">
        <v>0</v>
      </c>
      <c r="L565" s="14">
        <v>1378</v>
      </c>
    </row>
    <row r="566" spans="1:12" x14ac:dyDescent="0.25">
      <c r="A566" s="3" t="s">
        <v>605</v>
      </c>
      <c r="B566" s="3" t="s">
        <v>597</v>
      </c>
      <c r="C566" s="3" t="s">
        <v>633</v>
      </c>
      <c r="D566" s="3" t="s">
        <v>634</v>
      </c>
      <c r="E566" s="16" t="s">
        <v>470</v>
      </c>
      <c r="F566" s="16" t="s">
        <v>584</v>
      </c>
      <c r="G566" s="3" t="s">
        <v>585</v>
      </c>
      <c r="H566" s="13">
        <v>1487.37</v>
      </c>
      <c r="I566" s="13">
        <v>720</v>
      </c>
      <c r="J566" s="13">
        <v>720</v>
      </c>
      <c r="K566" s="14">
        <v>0</v>
      </c>
      <c r="L566" s="14">
        <v>726</v>
      </c>
    </row>
    <row r="567" spans="1:12" x14ac:dyDescent="0.25">
      <c r="A567" s="3" t="s">
        <v>605</v>
      </c>
      <c r="B567" s="3" t="s">
        <v>597</v>
      </c>
      <c r="C567" s="3" t="s">
        <v>633</v>
      </c>
      <c r="D567" s="3" t="s">
        <v>634</v>
      </c>
      <c r="E567" s="16" t="s">
        <v>471</v>
      </c>
      <c r="F567" s="16" t="s">
        <v>565</v>
      </c>
      <c r="G567" s="3" t="s">
        <v>553</v>
      </c>
      <c r="H567" s="13">
        <v>3106.55</v>
      </c>
      <c r="I567" s="13">
        <v>4200</v>
      </c>
      <c r="J567" s="13">
        <v>4200</v>
      </c>
      <c r="K567" s="14">
        <v>4200</v>
      </c>
      <c r="L567" s="14">
        <v>8400</v>
      </c>
    </row>
    <row r="568" spans="1:12" x14ac:dyDescent="0.25">
      <c r="A568" s="3" t="s">
        <v>605</v>
      </c>
      <c r="B568" s="3" t="s">
        <v>597</v>
      </c>
      <c r="C568" s="3" t="s">
        <v>633</v>
      </c>
      <c r="D568" s="3" t="s">
        <v>634</v>
      </c>
      <c r="E568" s="16" t="s">
        <v>472</v>
      </c>
      <c r="F568" s="16" t="s">
        <v>567</v>
      </c>
      <c r="G568" s="3" t="s">
        <v>553</v>
      </c>
      <c r="H568" s="13">
        <v>5304.39</v>
      </c>
      <c r="I568" s="13">
        <v>14350</v>
      </c>
      <c r="J568" s="13">
        <v>14350</v>
      </c>
      <c r="K568" s="14">
        <v>9797.75</v>
      </c>
      <c r="L568" s="14">
        <v>16400</v>
      </c>
    </row>
    <row r="569" spans="1:12" x14ac:dyDescent="0.25">
      <c r="A569" s="3" t="s">
        <v>605</v>
      </c>
      <c r="B569" s="3" t="s">
        <v>597</v>
      </c>
      <c r="C569" s="3" t="s">
        <v>633</v>
      </c>
      <c r="D569" s="3" t="s">
        <v>634</v>
      </c>
      <c r="E569" s="16" t="s">
        <v>473</v>
      </c>
      <c r="F569" s="16" t="s">
        <v>567</v>
      </c>
      <c r="G569" s="3" t="s">
        <v>553</v>
      </c>
      <c r="H569" s="13">
        <v>2887.65</v>
      </c>
      <c r="I569" s="13">
        <v>2500</v>
      </c>
      <c r="J569" s="13">
        <v>2500</v>
      </c>
      <c r="K569" s="14">
        <v>2500</v>
      </c>
      <c r="L569" s="14">
        <v>2500</v>
      </c>
    </row>
    <row r="570" spans="1:12" x14ac:dyDescent="0.25">
      <c r="A570" s="3" t="s">
        <v>605</v>
      </c>
      <c r="B570" s="3" t="s">
        <v>597</v>
      </c>
      <c r="C570" s="3" t="s">
        <v>633</v>
      </c>
      <c r="D570" s="3" t="s">
        <v>634</v>
      </c>
      <c r="E570" s="16" t="s">
        <v>474</v>
      </c>
      <c r="F570" s="16" t="s">
        <v>567</v>
      </c>
      <c r="G570" s="3" t="s">
        <v>553</v>
      </c>
      <c r="H570" s="13">
        <v>1390.44</v>
      </c>
      <c r="I570" s="13">
        <v>2100</v>
      </c>
      <c r="J570" s="13">
        <v>2100</v>
      </c>
      <c r="K570" s="14">
        <v>2100</v>
      </c>
      <c r="L570" s="14">
        <v>2900</v>
      </c>
    </row>
    <row r="571" spans="1:12" x14ac:dyDescent="0.25">
      <c r="A571" s="3" t="s">
        <v>605</v>
      </c>
      <c r="B571" s="3" t="s">
        <v>597</v>
      </c>
      <c r="C571" s="3" t="s">
        <v>633</v>
      </c>
      <c r="D571" s="3" t="s">
        <v>634</v>
      </c>
      <c r="E571" s="16" t="s">
        <v>475</v>
      </c>
      <c r="F571" s="16" t="s">
        <v>567</v>
      </c>
      <c r="G571" s="3" t="s">
        <v>553</v>
      </c>
      <c r="H571" s="13">
        <v>4065.91</v>
      </c>
      <c r="I571" s="13">
        <v>7200</v>
      </c>
      <c r="J571" s="13">
        <v>7200</v>
      </c>
      <c r="K571" s="14">
        <v>4000</v>
      </c>
      <c r="L571" s="14">
        <v>7200</v>
      </c>
    </row>
    <row r="572" spans="1:12" x14ac:dyDescent="0.25">
      <c r="A572" s="3" t="s">
        <v>605</v>
      </c>
      <c r="B572" s="3" t="s">
        <v>597</v>
      </c>
      <c r="C572" s="3" t="s">
        <v>633</v>
      </c>
      <c r="D572" s="3" t="s">
        <v>634</v>
      </c>
      <c r="E572" s="16" t="s">
        <v>476</v>
      </c>
      <c r="F572" s="16" t="s">
        <v>567</v>
      </c>
      <c r="G572" s="3" t="s">
        <v>553</v>
      </c>
      <c r="H572" s="13">
        <v>88.46</v>
      </c>
      <c r="I572" s="13">
        <v>450</v>
      </c>
      <c r="J572" s="13">
        <v>450</v>
      </c>
      <c r="K572" s="14">
        <v>130</v>
      </c>
      <c r="L572" s="14">
        <v>550</v>
      </c>
    </row>
    <row r="573" spans="1:12" x14ac:dyDescent="0.25">
      <c r="A573" s="3" t="s">
        <v>605</v>
      </c>
      <c r="B573" s="3" t="s">
        <v>597</v>
      </c>
      <c r="C573" s="3" t="s">
        <v>633</v>
      </c>
      <c r="D573" s="3" t="s">
        <v>634</v>
      </c>
      <c r="E573" s="16" t="s">
        <v>477</v>
      </c>
      <c r="F573" s="16" t="s">
        <v>567</v>
      </c>
      <c r="G573" s="3" t="s">
        <v>553</v>
      </c>
      <c r="H573" s="13">
        <v>3518.24</v>
      </c>
      <c r="I573" s="13">
        <v>4800</v>
      </c>
      <c r="J573" s="13">
        <v>4800</v>
      </c>
      <c r="K573" s="14">
        <v>3200</v>
      </c>
      <c r="L573" s="14">
        <v>4800</v>
      </c>
    </row>
    <row r="574" spans="1:12" x14ac:dyDescent="0.25">
      <c r="A574" s="3" t="s">
        <v>605</v>
      </c>
      <c r="B574" s="3" t="s">
        <v>597</v>
      </c>
      <c r="C574" s="3" t="s">
        <v>633</v>
      </c>
      <c r="D574" s="3" t="s">
        <v>634</v>
      </c>
      <c r="E574" s="16" t="s">
        <v>478</v>
      </c>
      <c r="F574" s="16" t="s">
        <v>567</v>
      </c>
      <c r="G574" s="3" t="s">
        <v>553</v>
      </c>
      <c r="H574" s="13">
        <v>985.66</v>
      </c>
      <c r="I574" s="13">
        <v>1656</v>
      </c>
      <c r="J574" s="13">
        <v>1656</v>
      </c>
      <c r="K574" s="14">
        <v>1656</v>
      </c>
      <c r="L574" s="14">
        <v>2500</v>
      </c>
    </row>
    <row r="575" spans="1:12" x14ac:dyDescent="0.25">
      <c r="A575" s="3" t="s">
        <v>605</v>
      </c>
      <c r="B575" s="3" t="s">
        <v>597</v>
      </c>
      <c r="C575" s="3" t="s">
        <v>633</v>
      </c>
      <c r="D575" s="3" t="s">
        <v>634</v>
      </c>
      <c r="E575" s="16" t="s">
        <v>479</v>
      </c>
      <c r="F575" s="16" t="s">
        <v>567</v>
      </c>
      <c r="G575" s="3" t="s">
        <v>553</v>
      </c>
      <c r="H575" s="13">
        <v>672</v>
      </c>
      <c r="I575" s="13">
        <v>2436</v>
      </c>
      <c r="J575" s="13">
        <v>2436</v>
      </c>
      <c r="K575" s="14">
        <v>241</v>
      </c>
      <c r="L575" s="14">
        <v>1000</v>
      </c>
    </row>
    <row r="576" spans="1:12" x14ac:dyDescent="0.25">
      <c r="A576" s="3" t="s">
        <v>605</v>
      </c>
      <c r="B576" s="3" t="s">
        <v>597</v>
      </c>
      <c r="C576" s="3" t="s">
        <v>633</v>
      </c>
      <c r="D576" s="3" t="s">
        <v>634</v>
      </c>
      <c r="E576" s="16" t="s">
        <v>480</v>
      </c>
      <c r="F576" s="16" t="s">
        <v>599</v>
      </c>
      <c r="G576" s="3" t="s">
        <v>553</v>
      </c>
      <c r="H576" s="13">
        <v>4255.38</v>
      </c>
      <c r="I576" s="13">
        <v>14910</v>
      </c>
      <c r="J576" s="13">
        <v>14910</v>
      </c>
      <c r="K576" s="14">
        <v>10860</v>
      </c>
      <c r="L576" s="14">
        <v>26110</v>
      </c>
    </row>
    <row r="577" spans="1:12" x14ac:dyDescent="0.25">
      <c r="A577" s="3" t="s">
        <v>605</v>
      </c>
      <c r="B577" s="3" t="s">
        <v>597</v>
      </c>
      <c r="C577" s="3" t="s">
        <v>633</v>
      </c>
      <c r="D577" s="3" t="s">
        <v>634</v>
      </c>
      <c r="E577" s="16" t="s">
        <v>481</v>
      </c>
      <c r="F577" s="16" t="s">
        <v>599</v>
      </c>
      <c r="G577" s="3" t="s">
        <v>553</v>
      </c>
      <c r="H577" s="13">
        <v>16920.62</v>
      </c>
      <c r="I577" s="13">
        <v>8000</v>
      </c>
      <c r="J577" s="13">
        <v>8000</v>
      </c>
      <c r="K577" s="14">
        <v>3500</v>
      </c>
      <c r="L577" s="14">
        <v>12000</v>
      </c>
    </row>
    <row r="578" spans="1:12" x14ac:dyDescent="0.25">
      <c r="A578" s="3" t="s">
        <v>605</v>
      </c>
      <c r="B578" s="3" t="s">
        <v>597</v>
      </c>
      <c r="C578" s="3" t="s">
        <v>633</v>
      </c>
      <c r="D578" s="3" t="s">
        <v>634</v>
      </c>
      <c r="E578" s="16" t="s">
        <v>482</v>
      </c>
      <c r="F578" s="16" t="s">
        <v>570</v>
      </c>
      <c r="G578" s="3" t="s">
        <v>553</v>
      </c>
      <c r="H578" s="13">
        <v>390</v>
      </c>
      <c r="I578" s="13">
        <v>1930</v>
      </c>
      <c r="J578" s="13">
        <v>1930</v>
      </c>
      <c r="K578" s="14">
        <v>1930</v>
      </c>
      <c r="L578" s="14">
        <v>2500</v>
      </c>
    </row>
    <row r="579" spans="1:12" x14ac:dyDescent="0.25">
      <c r="A579" s="3" t="s">
        <v>605</v>
      </c>
      <c r="B579" s="3" t="s">
        <v>597</v>
      </c>
      <c r="C579" s="3" t="s">
        <v>633</v>
      </c>
      <c r="D579" s="3" t="s">
        <v>634</v>
      </c>
      <c r="E579" s="16" t="s">
        <v>483</v>
      </c>
      <c r="F579" s="16" t="s">
        <v>575</v>
      </c>
      <c r="G579" s="3" t="s">
        <v>553</v>
      </c>
      <c r="H579" s="13">
        <v>82375</v>
      </c>
      <c r="I579" s="13">
        <v>59000</v>
      </c>
      <c r="J579" s="13">
        <v>59000</v>
      </c>
      <c r="K579" s="14">
        <v>59000</v>
      </c>
      <c r="L579" s="14">
        <v>59000</v>
      </c>
    </row>
    <row r="580" spans="1:12" x14ac:dyDescent="0.25">
      <c r="A580" s="3" t="s">
        <v>605</v>
      </c>
      <c r="B580" s="3" t="s">
        <v>569</v>
      </c>
      <c r="C580" s="3" t="s">
        <v>633</v>
      </c>
      <c r="D580" s="3" t="s">
        <v>634</v>
      </c>
      <c r="E580" s="16" t="s">
        <v>484</v>
      </c>
      <c r="F580" s="16" t="s">
        <v>563</v>
      </c>
      <c r="G580" s="3" t="s">
        <v>553</v>
      </c>
      <c r="H580" s="13">
        <v>1872852.69</v>
      </c>
      <c r="I580" s="13">
        <v>3029139</v>
      </c>
      <c r="J580" s="13">
        <v>3029139</v>
      </c>
      <c r="K580" s="14">
        <f>3029139+2588</f>
        <v>3031727</v>
      </c>
      <c r="L580" s="14">
        <v>2657102</v>
      </c>
    </row>
    <row r="581" spans="1:12" x14ac:dyDescent="0.25">
      <c r="A581" s="3" t="s">
        <v>605</v>
      </c>
      <c r="B581" s="3" t="s">
        <v>569</v>
      </c>
      <c r="C581" s="3" t="s">
        <v>633</v>
      </c>
      <c r="D581" s="3" t="s">
        <v>634</v>
      </c>
      <c r="E581" s="16" t="s">
        <v>485</v>
      </c>
      <c r="F581" s="16" t="s">
        <v>563</v>
      </c>
      <c r="G581" s="3" t="s">
        <v>553</v>
      </c>
      <c r="H581" s="13">
        <v>-594.04</v>
      </c>
    </row>
    <row r="582" spans="1:12" x14ac:dyDescent="0.25">
      <c r="A582" s="3" t="s">
        <v>605</v>
      </c>
      <c r="B582" s="3" t="s">
        <v>569</v>
      </c>
      <c r="C582" s="3" t="s">
        <v>633</v>
      </c>
      <c r="D582" s="3" t="s">
        <v>634</v>
      </c>
      <c r="E582" s="16" t="s">
        <v>486</v>
      </c>
      <c r="F582" s="16" t="s">
        <v>563</v>
      </c>
      <c r="G582" s="3" t="s">
        <v>553</v>
      </c>
      <c r="H582" s="13">
        <v>236501.25</v>
      </c>
      <c r="I582" s="13">
        <v>185150</v>
      </c>
      <c r="J582" s="13">
        <v>185150</v>
      </c>
      <c r="K582" s="14">
        <v>185150</v>
      </c>
      <c r="L582" s="14">
        <v>133661</v>
      </c>
    </row>
    <row r="583" spans="1:12" x14ac:dyDescent="0.25">
      <c r="A583" s="3" t="s">
        <v>605</v>
      </c>
      <c r="B583" s="3" t="s">
        <v>569</v>
      </c>
      <c r="C583" s="3" t="s">
        <v>633</v>
      </c>
      <c r="D583" s="3" t="s">
        <v>634</v>
      </c>
      <c r="E583" s="16" t="s">
        <v>487</v>
      </c>
      <c r="F583" s="16" t="s">
        <v>563</v>
      </c>
      <c r="G583" s="3" t="s">
        <v>553</v>
      </c>
      <c r="H583" s="13">
        <v>14507.5</v>
      </c>
      <c r="I583" s="13">
        <v>18123</v>
      </c>
      <c r="J583" s="13">
        <v>18123</v>
      </c>
      <c r="K583" s="14">
        <v>51589</v>
      </c>
      <c r="L583" s="14">
        <v>20877</v>
      </c>
    </row>
    <row r="584" spans="1:12" x14ac:dyDescent="0.25">
      <c r="A584" s="3" t="s">
        <v>605</v>
      </c>
      <c r="B584" s="3" t="s">
        <v>569</v>
      </c>
      <c r="C584" s="3" t="s">
        <v>633</v>
      </c>
      <c r="D584" s="3" t="s">
        <v>634</v>
      </c>
      <c r="E584" s="16" t="s">
        <v>488</v>
      </c>
      <c r="F584" s="16" t="s">
        <v>563</v>
      </c>
      <c r="G584" s="3" t="s">
        <v>553</v>
      </c>
      <c r="H584" s="13">
        <v>890.37</v>
      </c>
    </row>
    <row r="585" spans="1:12" x14ac:dyDescent="0.25">
      <c r="A585" s="3" t="s">
        <v>605</v>
      </c>
      <c r="B585" s="3" t="s">
        <v>569</v>
      </c>
      <c r="C585" s="3" t="s">
        <v>633</v>
      </c>
      <c r="D585" s="3" t="s">
        <v>634</v>
      </c>
      <c r="E585" s="16" t="s">
        <v>489</v>
      </c>
      <c r="F585" s="16" t="s">
        <v>563</v>
      </c>
      <c r="G585" s="3" t="s">
        <v>553</v>
      </c>
      <c r="H585" s="13">
        <v>126093.38</v>
      </c>
      <c r="I585" s="13">
        <v>193111</v>
      </c>
      <c r="J585" s="13">
        <v>193111</v>
      </c>
      <c r="K585" s="14">
        <v>193111</v>
      </c>
      <c r="L585" s="14">
        <v>174322</v>
      </c>
    </row>
    <row r="586" spans="1:12" x14ac:dyDescent="0.25">
      <c r="A586" s="3" t="s">
        <v>605</v>
      </c>
      <c r="B586" s="3" t="s">
        <v>569</v>
      </c>
      <c r="C586" s="3" t="s">
        <v>633</v>
      </c>
      <c r="D586" s="3" t="s">
        <v>634</v>
      </c>
      <c r="E586" s="16" t="s">
        <v>490</v>
      </c>
      <c r="F586" s="16" t="s">
        <v>563</v>
      </c>
      <c r="G586" s="3" t="s">
        <v>553</v>
      </c>
      <c r="H586" s="13">
        <v>29744.9</v>
      </c>
      <c r="I586" s="13">
        <v>45164</v>
      </c>
      <c r="J586" s="13">
        <v>45164</v>
      </c>
      <c r="K586" s="14">
        <v>45164</v>
      </c>
      <c r="L586" s="14">
        <v>40769</v>
      </c>
    </row>
    <row r="587" spans="1:12" x14ac:dyDescent="0.25">
      <c r="A587" s="3" t="s">
        <v>605</v>
      </c>
      <c r="B587" s="3" t="s">
        <v>569</v>
      </c>
      <c r="C587" s="3" t="s">
        <v>633</v>
      </c>
      <c r="D587" s="3" t="s">
        <v>634</v>
      </c>
      <c r="E587" s="16" t="s">
        <v>491</v>
      </c>
      <c r="F587" s="16" t="s">
        <v>563</v>
      </c>
      <c r="G587" s="3" t="s">
        <v>553</v>
      </c>
      <c r="H587" s="13">
        <v>1234.4000000000001</v>
      </c>
      <c r="I587" s="13">
        <v>20916</v>
      </c>
      <c r="J587" s="13">
        <v>20916</v>
      </c>
      <c r="K587" s="14">
        <v>20916</v>
      </c>
      <c r="L587" s="14">
        <v>584</v>
      </c>
    </row>
    <row r="588" spans="1:12" x14ac:dyDescent="0.25">
      <c r="A588" s="3" t="s">
        <v>605</v>
      </c>
      <c r="B588" s="3" t="s">
        <v>569</v>
      </c>
      <c r="C588" s="3" t="s">
        <v>633</v>
      </c>
      <c r="D588" s="3" t="s">
        <v>634</v>
      </c>
      <c r="E588" s="16" t="s">
        <v>492</v>
      </c>
      <c r="F588" s="16" t="s">
        <v>563</v>
      </c>
      <c r="G588" s="3" t="s">
        <v>553</v>
      </c>
      <c r="H588" s="13">
        <v>10779.45</v>
      </c>
      <c r="I588" s="13">
        <v>11075</v>
      </c>
      <c r="J588" s="13">
        <v>11075</v>
      </c>
      <c r="K588" s="14">
        <v>11075</v>
      </c>
      <c r="L588" s="14">
        <v>6362</v>
      </c>
    </row>
    <row r="589" spans="1:12" x14ac:dyDescent="0.25">
      <c r="A589" s="3" t="s">
        <v>605</v>
      </c>
      <c r="B589" s="3" t="s">
        <v>569</v>
      </c>
      <c r="C589" s="3" t="s">
        <v>633</v>
      </c>
      <c r="D589" s="3" t="s">
        <v>634</v>
      </c>
      <c r="E589" s="16" t="s">
        <v>493</v>
      </c>
      <c r="F589" s="16" t="s">
        <v>564</v>
      </c>
      <c r="G589" s="3" t="s">
        <v>553</v>
      </c>
      <c r="H589" s="13">
        <v>19235.34</v>
      </c>
      <c r="I589" s="13">
        <v>41812</v>
      </c>
      <c r="J589" s="13">
        <v>41812</v>
      </c>
      <c r="K589" s="14">
        <v>41812</v>
      </c>
      <c r="L589" s="14">
        <v>29079</v>
      </c>
    </row>
    <row r="590" spans="1:12" x14ac:dyDescent="0.25">
      <c r="A590" s="3" t="s">
        <v>605</v>
      </c>
      <c r="B590" s="3" t="s">
        <v>569</v>
      </c>
      <c r="C590" s="3" t="s">
        <v>633</v>
      </c>
      <c r="D590" s="3" t="s">
        <v>634</v>
      </c>
      <c r="E590" s="16" t="s">
        <v>494</v>
      </c>
      <c r="F590" s="16" t="s">
        <v>564</v>
      </c>
      <c r="G590" s="3" t="s">
        <v>553</v>
      </c>
      <c r="H590" s="13">
        <v>208814.87</v>
      </c>
      <c r="I590" s="13">
        <v>311470</v>
      </c>
      <c r="J590" s="13">
        <v>311470</v>
      </c>
      <c r="K590" s="14">
        <v>311470</v>
      </c>
      <c r="L590" s="14">
        <v>281164</v>
      </c>
    </row>
    <row r="591" spans="1:12" x14ac:dyDescent="0.25">
      <c r="A591" s="3" t="s">
        <v>605</v>
      </c>
      <c r="B591" s="3" t="s">
        <v>569</v>
      </c>
      <c r="C591" s="3" t="s">
        <v>633</v>
      </c>
      <c r="D591" s="3" t="s">
        <v>634</v>
      </c>
      <c r="E591" s="16" t="s">
        <v>495</v>
      </c>
      <c r="F591" s="16" t="s">
        <v>564</v>
      </c>
      <c r="G591" s="3" t="s">
        <v>553</v>
      </c>
      <c r="H591" s="13">
        <v>15070.8</v>
      </c>
      <c r="I591" s="13">
        <v>29025</v>
      </c>
      <c r="J591" s="13">
        <v>29025</v>
      </c>
      <c r="K591" s="14">
        <v>29025</v>
      </c>
      <c r="L591" s="14">
        <v>20947</v>
      </c>
    </row>
    <row r="592" spans="1:12" x14ac:dyDescent="0.25">
      <c r="A592" s="3" t="s">
        <v>605</v>
      </c>
      <c r="B592" s="3" t="s">
        <v>569</v>
      </c>
      <c r="C592" s="3" t="s">
        <v>633</v>
      </c>
      <c r="D592" s="3" t="s">
        <v>634</v>
      </c>
      <c r="E592" s="16" t="s">
        <v>496</v>
      </c>
      <c r="F592" s="16" t="s">
        <v>564</v>
      </c>
      <c r="G592" s="3" t="s">
        <v>553</v>
      </c>
      <c r="H592" s="13">
        <v>214731.59</v>
      </c>
      <c r="I592" s="13">
        <v>541486</v>
      </c>
      <c r="J592" s="13">
        <v>541486</v>
      </c>
      <c r="K592" s="14">
        <v>541486</v>
      </c>
      <c r="L592" s="14">
        <v>242808</v>
      </c>
    </row>
    <row r="593" spans="1:12" x14ac:dyDescent="0.25">
      <c r="A593" s="3" t="s">
        <v>605</v>
      </c>
      <c r="B593" s="3" t="s">
        <v>569</v>
      </c>
      <c r="C593" s="3" t="s">
        <v>633</v>
      </c>
      <c r="D593" s="3" t="s">
        <v>634</v>
      </c>
      <c r="E593" s="16" t="s">
        <v>497</v>
      </c>
      <c r="F593" s="16" t="s">
        <v>564</v>
      </c>
      <c r="G593" s="3" t="s">
        <v>553</v>
      </c>
      <c r="H593" s="13">
        <v>17579.54</v>
      </c>
      <c r="I593" s="13">
        <v>41108</v>
      </c>
      <c r="J593" s="13">
        <v>41108</v>
      </c>
      <c r="K593" s="14">
        <v>41108</v>
      </c>
      <c r="L593" s="14">
        <v>18426</v>
      </c>
    </row>
    <row r="594" spans="1:12" x14ac:dyDescent="0.25">
      <c r="A594" s="3" t="s">
        <v>605</v>
      </c>
      <c r="B594" s="3" t="s">
        <v>569</v>
      </c>
      <c r="C594" s="3" t="s">
        <v>633</v>
      </c>
      <c r="D594" s="3" t="s">
        <v>634</v>
      </c>
      <c r="E594" s="16" t="s">
        <v>498</v>
      </c>
      <c r="F594" s="16" t="s">
        <v>564</v>
      </c>
      <c r="G594" s="3" t="s">
        <v>553</v>
      </c>
      <c r="H594" s="13">
        <v>69084.55</v>
      </c>
      <c r="I594" s="13">
        <v>113900</v>
      </c>
      <c r="J594" s="13">
        <v>113900</v>
      </c>
      <c r="K594" s="14">
        <v>113900</v>
      </c>
      <c r="L594" s="14">
        <v>50627</v>
      </c>
    </row>
    <row r="595" spans="1:12" x14ac:dyDescent="0.25">
      <c r="A595" s="3" t="s">
        <v>605</v>
      </c>
      <c r="B595" s="3" t="s">
        <v>569</v>
      </c>
      <c r="C595" s="3" t="s">
        <v>633</v>
      </c>
      <c r="D595" s="3" t="s">
        <v>634</v>
      </c>
      <c r="E595" s="16" t="s">
        <v>499</v>
      </c>
      <c r="F595" s="16" t="s">
        <v>564</v>
      </c>
      <c r="G595" s="3" t="s">
        <v>553</v>
      </c>
      <c r="H595" s="13">
        <v>722.43</v>
      </c>
      <c r="I595" s="13">
        <v>1735</v>
      </c>
      <c r="J595" s="13">
        <v>1735</v>
      </c>
      <c r="K595" s="14">
        <v>1735</v>
      </c>
      <c r="L595" s="14">
        <v>822</v>
      </c>
    </row>
    <row r="596" spans="1:12" x14ac:dyDescent="0.25">
      <c r="A596" s="3" t="s">
        <v>605</v>
      </c>
      <c r="B596" s="3" t="s">
        <v>569</v>
      </c>
      <c r="C596" s="3" t="s">
        <v>633</v>
      </c>
      <c r="D596" s="3" t="s">
        <v>634</v>
      </c>
      <c r="E596" s="16" t="s">
        <v>500</v>
      </c>
      <c r="F596" s="16" t="s">
        <v>564</v>
      </c>
      <c r="G596" s="3" t="s">
        <v>553</v>
      </c>
      <c r="H596" s="13">
        <v>6774.88</v>
      </c>
      <c r="I596" s="13">
        <v>12838</v>
      </c>
      <c r="J596" s="13">
        <v>12838</v>
      </c>
      <c r="K596" s="14">
        <v>12838</v>
      </c>
      <c r="L596" s="14">
        <v>7911</v>
      </c>
    </row>
    <row r="597" spans="1:12" x14ac:dyDescent="0.25">
      <c r="A597" s="3" t="s">
        <v>605</v>
      </c>
      <c r="B597" s="3" t="s">
        <v>569</v>
      </c>
      <c r="C597" s="3" t="s">
        <v>633</v>
      </c>
      <c r="D597" s="3" t="s">
        <v>634</v>
      </c>
      <c r="E597" s="16" t="s">
        <v>501</v>
      </c>
      <c r="F597" s="16" t="s">
        <v>564</v>
      </c>
      <c r="G597" s="3" t="s">
        <v>553</v>
      </c>
      <c r="H597" s="13">
        <v>2703.61</v>
      </c>
      <c r="I597" s="13">
        <v>6517</v>
      </c>
      <c r="J597" s="13">
        <v>6517</v>
      </c>
      <c r="K597" s="14">
        <v>6517</v>
      </c>
      <c r="L597" s="14">
        <v>8015</v>
      </c>
    </row>
    <row r="598" spans="1:12" x14ac:dyDescent="0.25">
      <c r="A598" s="3" t="s">
        <v>605</v>
      </c>
      <c r="B598" s="3" t="s">
        <v>569</v>
      </c>
      <c r="C598" s="3" t="s">
        <v>633</v>
      </c>
      <c r="D598" s="3" t="s">
        <v>634</v>
      </c>
      <c r="E598" s="16" t="s">
        <v>502</v>
      </c>
      <c r="F598" s="16" t="s">
        <v>600</v>
      </c>
      <c r="G598" s="3" t="s">
        <v>553</v>
      </c>
      <c r="H598" s="13">
        <v>173250</v>
      </c>
      <c r="I598" s="13">
        <v>292600</v>
      </c>
      <c r="J598" s="13">
        <v>292600</v>
      </c>
      <c r="K598" s="14">
        <v>168776</v>
      </c>
      <c r="L598" s="14">
        <v>242800</v>
      </c>
    </row>
    <row r="599" spans="1:12" x14ac:dyDescent="0.25">
      <c r="A599" s="3" t="s">
        <v>605</v>
      </c>
      <c r="B599" s="3" t="s">
        <v>569</v>
      </c>
      <c r="C599" s="3" t="s">
        <v>633</v>
      </c>
      <c r="D599" s="3" t="s">
        <v>634</v>
      </c>
      <c r="E599" s="16" t="s">
        <v>503</v>
      </c>
      <c r="F599" s="16" t="s">
        <v>600</v>
      </c>
      <c r="G599" s="3" t="s">
        <v>553</v>
      </c>
      <c r="H599" s="13">
        <v>6836.69</v>
      </c>
      <c r="I599" s="13">
        <v>11750</v>
      </c>
      <c r="J599" s="13">
        <v>11750</v>
      </c>
      <c r="K599" s="14">
        <v>13080</v>
      </c>
      <c r="L599" s="14">
        <v>18250</v>
      </c>
    </row>
    <row r="600" spans="1:12" x14ac:dyDescent="0.25">
      <c r="A600" s="3" t="s">
        <v>605</v>
      </c>
      <c r="B600" s="3" t="s">
        <v>569</v>
      </c>
      <c r="C600" s="3" t="s">
        <v>633</v>
      </c>
      <c r="D600" s="3" t="s">
        <v>634</v>
      </c>
      <c r="E600" s="16" t="s">
        <v>504</v>
      </c>
      <c r="F600" s="16" t="s">
        <v>600</v>
      </c>
      <c r="G600" s="3" t="s">
        <v>553</v>
      </c>
      <c r="H600" s="13">
        <v>1000</v>
      </c>
      <c r="I600" s="13">
        <v>2500</v>
      </c>
      <c r="J600" s="13">
        <v>2500</v>
      </c>
      <c r="K600" s="14">
        <v>2500</v>
      </c>
      <c r="L600" s="14">
        <v>2500</v>
      </c>
    </row>
    <row r="601" spans="1:12" x14ac:dyDescent="0.25">
      <c r="A601" s="3" t="s">
        <v>605</v>
      </c>
      <c r="B601" s="3" t="s">
        <v>569</v>
      </c>
      <c r="C601" s="3" t="s">
        <v>633</v>
      </c>
      <c r="D601" s="3" t="s">
        <v>634</v>
      </c>
      <c r="E601" s="16" t="s">
        <v>505</v>
      </c>
      <c r="F601" s="16" t="s">
        <v>600</v>
      </c>
      <c r="G601" s="3" t="s">
        <v>553</v>
      </c>
      <c r="H601" s="13">
        <v>8054.23</v>
      </c>
      <c r="I601" s="13">
        <v>39240</v>
      </c>
      <c r="J601" s="13">
        <v>39240</v>
      </c>
      <c r="K601" s="14">
        <v>39240</v>
      </c>
      <c r="L601" s="14">
        <v>39240</v>
      </c>
    </row>
    <row r="602" spans="1:12" x14ac:dyDescent="0.25">
      <c r="A602" s="3" t="s">
        <v>605</v>
      </c>
      <c r="B602" s="3" t="s">
        <v>569</v>
      </c>
      <c r="C602" s="3" t="s">
        <v>633</v>
      </c>
      <c r="D602" s="3" t="s">
        <v>634</v>
      </c>
      <c r="E602" s="16" t="s">
        <v>506</v>
      </c>
      <c r="F602" s="16" t="s">
        <v>600</v>
      </c>
      <c r="G602" s="3" t="s">
        <v>553</v>
      </c>
      <c r="H602" s="13">
        <v>0</v>
      </c>
      <c r="I602" s="13">
        <v>1000</v>
      </c>
      <c r="J602" s="13">
        <v>1000</v>
      </c>
      <c r="K602" s="14">
        <v>1000</v>
      </c>
      <c r="L602" s="14">
        <v>1000</v>
      </c>
    </row>
    <row r="603" spans="1:12" x14ac:dyDescent="0.25">
      <c r="A603" s="3" t="s">
        <v>605</v>
      </c>
      <c r="B603" s="3" t="s">
        <v>569</v>
      </c>
      <c r="C603" s="3" t="s">
        <v>633</v>
      </c>
      <c r="D603" s="3" t="s">
        <v>634</v>
      </c>
      <c r="E603" s="16" t="s">
        <v>507</v>
      </c>
      <c r="F603" s="16" t="s">
        <v>600</v>
      </c>
      <c r="G603" s="3" t="s">
        <v>553</v>
      </c>
      <c r="H603" s="13">
        <v>102.28</v>
      </c>
      <c r="I603" s="13">
        <v>10730</v>
      </c>
      <c r="J603" s="13">
        <v>10730</v>
      </c>
      <c r="K603" s="14">
        <v>9500</v>
      </c>
      <c r="L603" s="14">
        <v>10000</v>
      </c>
    </row>
    <row r="604" spans="1:12" x14ac:dyDescent="0.25">
      <c r="A604" s="3" t="s">
        <v>605</v>
      </c>
      <c r="B604" s="3" t="s">
        <v>569</v>
      </c>
      <c r="C604" s="3" t="s">
        <v>633</v>
      </c>
      <c r="D604" s="3" t="s">
        <v>634</v>
      </c>
      <c r="E604" s="16" t="s">
        <v>508</v>
      </c>
      <c r="F604" s="16" t="s">
        <v>600</v>
      </c>
      <c r="G604" s="3" t="s">
        <v>553</v>
      </c>
      <c r="H604" s="13">
        <v>14656</v>
      </c>
      <c r="I604" s="13">
        <v>0</v>
      </c>
      <c r="J604" s="13">
        <v>0</v>
      </c>
      <c r="K604" s="14">
        <v>6807.34</v>
      </c>
      <c r="L604" s="14">
        <v>11000</v>
      </c>
    </row>
    <row r="605" spans="1:12" x14ac:dyDescent="0.25">
      <c r="A605" s="3" t="s">
        <v>605</v>
      </c>
      <c r="B605" s="3" t="s">
        <v>569</v>
      </c>
      <c r="C605" s="3" t="s">
        <v>633</v>
      </c>
      <c r="D605" s="3" t="s">
        <v>634</v>
      </c>
      <c r="E605" s="16" t="s">
        <v>509</v>
      </c>
      <c r="F605" s="16" t="s">
        <v>552</v>
      </c>
      <c r="G605" s="3" t="s">
        <v>553</v>
      </c>
      <c r="H605" s="13">
        <v>2681.02</v>
      </c>
      <c r="I605" s="13">
        <v>5000</v>
      </c>
      <c r="J605" s="13">
        <v>5000</v>
      </c>
      <c r="K605" s="14">
        <v>5000</v>
      </c>
      <c r="L605" s="14">
        <v>5000</v>
      </c>
    </row>
    <row r="606" spans="1:12" x14ac:dyDescent="0.25">
      <c r="A606" s="3" t="s">
        <v>605</v>
      </c>
      <c r="B606" s="3" t="s">
        <v>569</v>
      </c>
      <c r="C606" s="3" t="s">
        <v>633</v>
      </c>
      <c r="D606" s="3" t="s">
        <v>634</v>
      </c>
      <c r="E606" s="16" t="s">
        <v>510</v>
      </c>
      <c r="F606" s="16" t="s">
        <v>552</v>
      </c>
      <c r="G606" s="3" t="s">
        <v>553</v>
      </c>
      <c r="H606" s="13">
        <v>5636.4</v>
      </c>
      <c r="I606" s="13">
        <v>9000</v>
      </c>
      <c r="J606" s="13">
        <v>9000</v>
      </c>
      <c r="K606" s="14">
        <v>2500</v>
      </c>
      <c r="L606" s="14">
        <v>7000</v>
      </c>
    </row>
    <row r="607" spans="1:12" x14ac:dyDescent="0.25">
      <c r="A607" s="3" t="s">
        <v>605</v>
      </c>
      <c r="B607" s="3" t="s">
        <v>569</v>
      </c>
      <c r="C607" s="3" t="s">
        <v>633</v>
      </c>
      <c r="D607" s="3" t="s">
        <v>634</v>
      </c>
      <c r="E607" s="16" t="s">
        <v>511</v>
      </c>
      <c r="F607" s="16" t="s">
        <v>565</v>
      </c>
      <c r="G607" s="3" t="s">
        <v>595</v>
      </c>
      <c r="H607" s="13">
        <v>0</v>
      </c>
      <c r="I607" s="13">
        <v>34500</v>
      </c>
      <c r="J607" s="13">
        <v>34500</v>
      </c>
      <c r="K607" s="14">
        <v>28000</v>
      </c>
      <c r="L607" s="14">
        <v>0</v>
      </c>
    </row>
    <row r="608" spans="1:12" x14ac:dyDescent="0.25">
      <c r="A608" s="3" t="s">
        <v>605</v>
      </c>
      <c r="B608" s="3" t="s">
        <v>569</v>
      </c>
      <c r="C608" s="3" t="s">
        <v>633</v>
      </c>
      <c r="D608" s="3" t="s">
        <v>634</v>
      </c>
      <c r="E608" s="16" t="s">
        <v>512</v>
      </c>
      <c r="F608" s="16" t="s">
        <v>565</v>
      </c>
      <c r="G608" s="3" t="s">
        <v>601</v>
      </c>
      <c r="H608" s="13">
        <v>36893.08</v>
      </c>
      <c r="I608" s="13">
        <v>37500</v>
      </c>
      <c r="J608" s="13">
        <v>37500</v>
      </c>
      <c r="K608" s="14">
        <v>47000</v>
      </c>
      <c r="L608" s="14">
        <v>16350</v>
      </c>
    </row>
    <row r="609" spans="1:12" x14ac:dyDescent="0.25">
      <c r="A609" s="3" t="s">
        <v>605</v>
      </c>
      <c r="B609" s="3" t="s">
        <v>569</v>
      </c>
      <c r="C609" s="3" t="s">
        <v>633</v>
      </c>
      <c r="D609" s="3" t="s">
        <v>634</v>
      </c>
      <c r="E609" s="16" t="s">
        <v>513</v>
      </c>
      <c r="F609" s="16" t="s">
        <v>565</v>
      </c>
      <c r="G609" s="3" t="s">
        <v>553</v>
      </c>
      <c r="H609" s="13">
        <v>65963.81</v>
      </c>
      <c r="I609" s="13">
        <v>47500</v>
      </c>
      <c r="J609" s="13">
        <v>47500</v>
      </c>
      <c r="K609" s="14">
        <v>43700</v>
      </c>
      <c r="L609" s="14">
        <v>33500</v>
      </c>
    </row>
    <row r="610" spans="1:12" x14ac:dyDescent="0.25">
      <c r="A610" s="3" t="s">
        <v>605</v>
      </c>
      <c r="B610" s="3" t="s">
        <v>569</v>
      </c>
      <c r="C610" s="3" t="s">
        <v>633</v>
      </c>
      <c r="D610" s="3" t="s">
        <v>634</v>
      </c>
      <c r="E610" s="16" t="s">
        <v>514</v>
      </c>
      <c r="F610" s="16" t="s">
        <v>566</v>
      </c>
      <c r="G610" s="3" t="s">
        <v>553</v>
      </c>
      <c r="H610" s="13">
        <v>10272.75</v>
      </c>
    </row>
    <row r="611" spans="1:12" x14ac:dyDescent="0.25">
      <c r="A611" s="3" t="s">
        <v>605</v>
      </c>
      <c r="B611" s="3" t="s">
        <v>569</v>
      </c>
      <c r="C611" s="3" t="s">
        <v>633</v>
      </c>
      <c r="D611" s="3" t="s">
        <v>634</v>
      </c>
      <c r="E611" s="16" t="s">
        <v>515</v>
      </c>
      <c r="F611" s="16" t="s">
        <v>567</v>
      </c>
      <c r="G611" s="3" t="s">
        <v>602</v>
      </c>
      <c r="H611" s="13">
        <v>37996.839999999997</v>
      </c>
      <c r="I611" s="13">
        <v>116800</v>
      </c>
      <c r="J611" s="13">
        <v>116800</v>
      </c>
      <c r="K611" s="14">
        <v>70300</v>
      </c>
      <c r="L611" s="14">
        <v>148500</v>
      </c>
    </row>
    <row r="612" spans="1:12" x14ac:dyDescent="0.25">
      <c r="A612" s="3" t="s">
        <v>605</v>
      </c>
      <c r="B612" s="3" t="s">
        <v>569</v>
      </c>
      <c r="C612" s="3" t="s">
        <v>633</v>
      </c>
      <c r="D612" s="3" t="s">
        <v>634</v>
      </c>
      <c r="E612" s="16" t="s">
        <v>516</v>
      </c>
      <c r="F612" s="16" t="s">
        <v>567</v>
      </c>
      <c r="G612" s="3" t="s">
        <v>602</v>
      </c>
      <c r="H612" s="13">
        <v>33357.08</v>
      </c>
      <c r="I612" s="13">
        <v>61750</v>
      </c>
      <c r="J612" s="13">
        <v>61750</v>
      </c>
      <c r="K612" s="14">
        <v>21200</v>
      </c>
      <c r="L612" s="14">
        <v>90349</v>
      </c>
    </row>
    <row r="613" spans="1:12" x14ac:dyDescent="0.25">
      <c r="A613" s="3" t="s">
        <v>605</v>
      </c>
      <c r="B613" s="3" t="s">
        <v>569</v>
      </c>
      <c r="C613" s="3" t="s">
        <v>633</v>
      </c>
      <c r="D613" s="3" t="s">
        <v>634</v>
      </c>
      <c r="E613" s="16" t="s">
        <v>517</v>
      </c>
      <c r="F613" s="16" t="s">
        <v>567</v>
      </c>
      <c r="G613" s="3" t="s">
        <v>602</v>
      </c>
      <c r="H613" s="13">
        <v>700</v>
      </c>
      <c r="I613" s="13">
        <v>9250</v>
      </c>
      <c r="J613" s="13">
        <v>1750</v>
      </c>
      <c r="K613" s="14">
        <v>1200</v>
      </c>
      <c r="L613" s="14">
        <v>1750</v>
      </c>
    </row>
    <row r="614" spans="1:12" x14ac:dyDescent="0.25">
      <c r="A614" s="3" t="s">
        <v>605</v>
      </c>
      <c r="B614" s="3" t="s">
        <v>569</v>
      </c>
      <c r="C614" s="3" t="s">
        <v>633</v>
      </c>
      <c r="D614" s="3" t="s">
        <v>634</v>
      </c>
      <c r="E614" s="16" t="s">
        <v>518</v>
      </c>
      <c r="F614" s="16" t="s">
        <v>567</v>
      </c>
      <c r="G614" s="3" t="s">
        <v>603</v>
      </c>
      <c r="H614" s="13">
        <v>31082.080000000002</v>
      </c>
      <c r="I614" s="13">
        <v>11500</v>
      </c>
      <c r="J614" s="13">
        <v>11500</v>
      </c>
      <c r="K614" s="14">
        <v>15500</v>
      </c>
      <c r="L614" s="14">
        <v>21500</v>
      </c>
    </row>
    <row r="615" spans="1:12" x14ac:dyDescent="0.25">
      <c r="A615" s="3" t="s">
        <v>605</v>
      </c>
      <c r="B615" s="3" t="s">
        <v>569</v>
      </c>
      <c r="C615" s="3" t="s">
        <v>633</v>
      </c>
      <c r="D615" s="3" t="s">
        <v>634</v>
      </c>
      <c r="E615" s="16" t="s">
        <v>519</v>
      </c>
      <c r="F615" s="16" t="s">
        <v>567</v>
      </c>
      <c r="G615" s="3" t="s">
        <v>603</v>
      </c>
      <c r="H615" s="13">
        <v>1200.73</v>
      </c>
      <c r="I615" s="13">
        <v>5000</v>
      </c>
      <c r="J615" s="13">
        <v>5000</v>
      </c>
      <c r="K615" s="14">
        <v>5000</v>
      </c>
      <c r="L615" s="14">
        <v>10700</v>
      </c>
    </row>
    <row r="616" spans="1:12" x14ac:dyDescent="0.25">
      <c r="A616" s="3" t="s">
        <v>605</v>
      </c>
      <c r="B616" s="3" t="s">
        <v>569</v>
      </c>
      <c r="C616" s="3" t="s">
        <v>633</v>
      </c>
      <c r="D616" s="3" t="s">
        <v>634</v>
      </c>
      <c r="E616" s="16" t="s">
        <v>520</v>
      </c>
      <c r="F616" s="16" t="s">
        <v>567</v>
      </c>
      <c r="G616" s="3" t="s">
        <v>603</v>
      </c>
      <c r="H616" s="13">
        <v>5920.5</v>
      </c>
      <c r="I616" s="13">
        <v>10750</v>
      </c>
      <c r="J616" s="13">
        <v>10750</v>
      </c>
      <c r="K616" s="14">
        <v>10750</v>
      </c>
      <c r="L616" s="14">
        <v>14950</v>
      </c>
    </row>
    <row r="617" spans="1:12" x14ac:dyDescent="0.25">
      <c r="A617" s="3" t="s">
        <v>605</v>
      </c>
      <c r="B617" s="3" t="s">
        <v>569</v>
      </c>
      <c r="C617" s="3" t="s">
        <v>633</v>
      </c>
      <c r="D617" s="3" t="s">
        <v>634</v>
      </c>
      <c r="E617" s="16" t="s">
        <v>521</v>
      </c>
      <c r="F617" s="16" t="s">
        <v>567</v>
      </c>
      <c r="G617" s="3" t="s">
        <v>604</v>
      </c>
      <c r="H617" s="13">
        <v>15064.82</v>
      </c>
      <c r="I617" s="13">
        <v>10500</v>
      </c>
      <c r="J617" s="13">
        <v>10500</v>
      </c>
      <c r="K617" s="14">
        <v>10500</v>
      </c>
      <c r="L617" s="14">
        <v>10500</v>
      </c>
    </row>
    <row r="618" spans="1:12" x14ac:dyDescent="0.25">
      <c r="A618" s="3" t="s">
        <v>605</v>
      </c>
      <c r="B618" s="3" t="s">
        <v>569</v>
      </c>
      <c r="C618" s="3" t="s">
        <v>633</v>
      </c>
      <c r="D618" s="3" t="s">
        <v>634</v>
      </c>
      <c r="E618" s="16" t="s">
        <v>522</v>
      </c>
      <c r="F618" s="16" t="s">
        <v>567</v>
      </c>
      <c r="G618" s="3" t="s">
        <v>604</v>
      </c>
      <c r="H618" s="13">
        <v>38943.96</v>
      </c>
      <c r="I618" s="13">
        <v>32820</v>
      </c>
      <c r="J618" s="13">
        <v>32820</v>
      </c>
      <c r="K618" s="14">
        <v>32820</v>
      </c>
      <c r="L618" s="14">
        <v>38500</v>
      </c>
    </row>
    <row r="619" spans="1:12" x14ac:dyDescent="0.25">
      <c r="A619" s="3" t="s">
        <v>605</v>
      </c>
      <c r="B619" s="3" t="s">
        <v>569</v>
      </c>
      <c r="C619" s="3" t="s">
        <v>633</v>
      </c>
      <c r="D619" s="3" t="s">
        <v>634</v>
      </c>
      <c r="E619" s="16" t="s">
        <v>523</v>
      </c>
      <c r="F619" s="16" t="s">
        <v>567</v>
      </c>
      <c r="G619" s="3" t="s">
        <v>604</v>
      </c>
      <c r="H619" s="13">
        <v>5752.32</v>
      </c>
      <c r="I619" s="13">
        <v>9500</v>
      </c>
      <c r="J619" s="13">
        <v>9500</v>
      </c>
      <c r="K619" s="14">
        <v>9500</v>
      </c>
      <c r="L619" s="14">
        <v>3500</v>
      </c>
    </row>
    <row r="620" spans="1:12" x14ac:dyDescent="0.25">
      <c r="A620" s="3" t="s">
        <v>605</v>
      </c>
      <c r="B620" s="3" t="s">
        <v>569</v>
      </c>
      <c r="C620" s="3" t="s">
        <v>633</v>
      </c>
      <c r="D620" s="3" t="s">
        <v>634</v>
      </c>
      <c r="E620" s="16" t="s">
        <v>524</v>
      </c>
      <c r="F620" s="16" t="s">
        <v>567</v>
      </c>
      <c r="G620" s="3" t="s">
        <v>553</v>
      </c>
      <c r="H620" s="13">
        <v>4997.17</v>
      </c>
      <c r="I620" s="13">
        <v>15500</v>
      </c>
      <c r="J620" s="13">
        <v>15500</v>
      </c>
      <c r="K620" s="14">
        <v>10100</v>
      </c>
      <c r="L620" s="14">
        <v>15500</v>
      </c>
    </row>
    <row r="621" spans="1:12" x14ac:dyDescent="0.25">
      <c r="A621" s="3" t="s">
        <v>605</v>
      </c>
      <c r="B621" s="3" t="s">
        <v>569</v>
      </c>
      <c r="C621" s="3" t="s">
        <v>633</v>
      </c>
      <c r="D621" s="3" t="s">
        <v>634</v>
      </c>
      <c r="E621" s="16" t="s">
        <v>525</v>
      </c>
      <c r="F621" s="16" t="s">
        <v>567</v>
      </c>
      <c r="G621" s="3" t="s">
        <v>553</v>
      </c>
      <c r="H621" s="13">
        <v>6662.11</v>
      </c>
      <c r="I621" s="13">
        <v>22500</v>
      </c>
      <c r="J621" s="13">
        <v>22500</v>
      </c>
      <c r="K621" s="14">
        <v>22500</v>
      </c>
      <c r="L621" s="14">
        <v>45000</v>
      </c>
    </row>
    <row r="622" spans="1:12" x14ac:dyDescent="0.25">
      <c r="A622" s="3" t="s">
        <v>605</v>
      </c>
      <c r="B622" s="3" t="s">
        <v>569</v>
      </c>
      <c r="C622" s="3" t="s">
        <v>633</v>
      </c>
      <c r="D622" s="3" t="s">
        <v>634</v>
      </c>
      <c r="E622" s="16" t="s">
        <v>526</v>
      </c>
      <c r="F622" s="16" t="s">
        <v>567</v>
      </c>
      <c r="G622" s="3" t="s">
        <v>553</v>
      </c>
      <c r="H622" s="13">
        <v>8909.2999999999993</v>
      </c>
      <c r="I622" s="13">
        <v>17500</v>
      </c>
      <c r="J622" s="13">
        <v>17500</v>
      </c>
      <c r="K622" s="14">
        <v>17500</v>
      </c>
      <c r="L622" s="14">
        <v>16875</v>
      </c>
    </row>
    <row r="623" spans="1:12" x14ac:dyDescent="0.25">
      <c r="A623" s="3" t="s">
        <v>605</v>
      </c>
      <c r="B623" s="3" t="s">
        <v>569</v>
      </c>
      <c r="C623" s="3" t="s">
        <v>633</v>
      </c>
      <c r="D623" s="3" t="s">
        <v>634</v>
      </c>
      <c r="E623" s="16" t="s">
        <v>527</v>
      </c>
      <c r="F623" s="16" t="s">
        <v>567</v>
      </c>
      <c r="G623" s="3" t="s">
        <v>553</v>
      </c>
      <c r="H623" s="13">
        <v>4968</v>
      </c>
      <c r="I623" s="13">
        <v>6500</v>
      </c>
      <c r="J623" s="13">
        <v>6500</v>
      </c>
      <c r="K623" s="14">
        <v>8500</v>
      </c>
      <c r="L623" s="14">
        <v>10450</v>
      </c>
    </row>
    <row r="624" spans="1:12" x14ac:dyDescent="0.25">
      <c r="A624" s="3" t="s">
        <v>605</v>
      </c>
      <c r="B624" s="3" t="s">
        <v>569</v>
      </c>
      <c r="C624" s="3" t="s">
        <v>633</v>
      </c>
      <c r="D624" s="3" t="s">
        <v>634</v>
      </c>
      <c r="E624" s="16" t="s">
        <v>528</v>
      </c>
      <c r="F624" s="16" t="s">
        <v>567</v>
      </c>
      <c r="G624" s="3" t="s">
        <v>553</v>
      </c>
      <c r="H624" s="13">
        <v>17909.04</v>
      </c>
      <c r="I624" s="13">
        <v>16500</v>
      </c>
      <c r="J624" s="13">
        <v>16500</v>
      </c>
      <c r="K624" s="14">
        <v>25000</v>
      </c>
      <c r="L624" s="14">
        <v>27500</v>
      </c>
    </row>
    <row r="625" spans="1:12" x14ac:dyDescent="0.25">
      <c r="A625" s="3" t="s">
        <v>605</v>
      </c>
      <c r="B625" s="3" t="s">
        <v>569</v>
      </c>
      <c r="C625" s="3" t="s">
        <v>633</v>
      </c>
      <c r="D625" s="3" t="s">
        <v>634</v>
      </c>
      <c r="E625" s="16" t="s">
        <v>529</v>
      </c>
      <c r="F625" s="16" t="s">
        <v>567</v>
      </c>
      <c r="G625" s="3" t="s">
        <v>553</v>
      </c>
      <c r="H625" s="13">
        <v>5183.12</v>
      </c>
      <c r="I625" s="13">
        <v>12000</v>
      </c>
      <c r="J625" s="13">
        <v>12000</v>
      </c>
      <c r="K625" s="14">
        <v>10000</v>
      </c>
      <c r="L625" s="14">
        <v>13200</v>
      </c>
    </row>
    <row r="626" spans="1:12" x14ac:dyDescent="0.25">
      <c r="A626" s="3" t="s">
        <v>605</v>
      </c>
      <c r="B626" s="3" t="s">
        <v>569</v>
      </c>
      <c r="C626" s="3" t="s">
        <v>633</v>
      </c>
      <c r="D626" s="3" t="s">
        <v>634</v>
      </c>
      <c r="E626" s="16" t="s">
        <v>530</v>
      </c>
      <c r="F626" s="16" t="s">
        <v>567</v>
      </c>
      <c r="G626" s="3" t="s">
        <v>553</v>
      </c>
      <c r="H626" s="13">
        <v>716.05</v>
      </c>
      <c r="I626" s="13">
        <v>2500</v>
      </c>
      <c r="J626" s="13">
        <v>2500</v>
      </c>
      <c r="K626" s="14">
        <v>1500</v>
      </c>
      <c r="L626" s="14">
        <v>5200</v>
      </c>
    </row>
    <row r="627" spans="1:12" x14ac:dyDescent="0.25">
      <c r="A627" s="3" t="s">
        <v>605</v>
      </c>
      <c r="B627" s="3" t="s">
        <v>569</v>
      </c>
      <c r="C627" s="3" t="s">
        <v>633</v>
      </c>
      <c r="D627" s="3" t="s">
        <v>634</v>
      </c>
      <c r="E627" s="16" t="s">
        <v>531</v>
      </c>
      <c r="F627" s="16" t="s">
        <v>567</v>
      </c>
      <c r="G627" s="3" t="s">
        <v>553</v>
      </c>
      <c r="H627" s="13">
        <v>6522</v>
      </c>
      <c r="I627" s="13">
        <v>6700</v>
      </c>
      <c r="J627" s="13">
        <v>6700</v>
      </c>
      <c r="K627" s="14">
        <v>6700</v>
      </c>
      <c r="L627" s="14">
        <v>1700</v>
      </c>
    </row>
    <row r="628" spans="1:12" x14ac:dyDescent="0.25">
      <c r="A628" s="3" t="s">
        <v>605</v>
      </c>
      <c r="B628" s="3" t="s">
        <v>569</v>
      </c>
      <c r="C628" s="3" t="s">
        <v>633</v>
      </c>
      <c r="D628" s="3" t="s">
        <v>634</v>
      </c>
      <c r="E628" s="16" t="s">
        <v>532</v>
      </c>
      <c r="F628" s="16" t="s">
        <v>567</v>
      </c>
      <c r="G628" s="3" t="s">
        <v>553</v>
      </c>
      <c r="H628" s="13">
        <v>25642.75</v>
      </c>
      <c r="I628" s="13">
        <v>35298</v>
      </c>
      <c r="J628" s="13">
        <v>35298</v>
      </c>
      <c r="K628" s="14">
        <v>32200</v>
      </c>
      <c r="L628" s="14">
        <v>48100</v>
      </c>
    </row>
    <row r="629" spans="1:12" x14ac:dyDescent="0.25">
      <c r="A629" s="3" t="s">
        <v>605</v>
      </c>
      <c r="B629" s="3" t="s">
        <v>569</v>
      </c>
      <c r="C629" s="3" t="s">
        <v>633</v>
      </c>
      <c r="D629" s="3" t="s">
        <v>634</v>
      </c>
      <c r="E629" s="16" t="s">
        <v>533</v>
      </c>
      <c r="F629" s="16" t="s">
        <v>567</v>
      </c>
      <c r="G629" s="3" t="s">
        <v>553</v>
      </c>
      <c r="H629" s="13">
        <v>2591.3200000000002</v>
      </c>
      <c r="I629" s="13">
        <v>10000</v>
      </c>
      <c r="J629" s="13">
        <v>10000</v>
      </c>
      <c r="K629" s="14">
        <v>8000</v>
      </c>
      <c r="L629" s="14">
        <v>10600</v>
      </c>
    </row>
    <row r="630" spans="1:12" x14ac:dyDescent="0.25">
      <c r="A630" s="3" t="s">
        <v>605</v>
      </c>
      <c r="B630" s="3" t="s">
        <v>569</v>
      </c>
      <c r="C630" s="3" t="s">
        <v>633</v>
      </c>
      <c r="D630" s="3" t="s">
        <v>634</v>
      </c>
      <c r="E630" s="16" t="s">
        <v>534</v>
      </c>
      <c r="F630" s="16" t="s">
        <v>567</v>
      </c>
      <c r="G630" s="3" t="s">
        <v>553</v>
      </c>
      <c r="H630" s="13">
        <v>0</v>
      </c>
      <c r="I630" s="13">
        <v>12500</v>
      </c>
      <c r="J630" s="13">
        <v>12500</v>
      </c>
      <c r="K630" s="14">
        <v>12500</v>
      </c>
      <c r="L630" s="14">
        <v>17500</v>
      </c>
    </row>
    <row r="631" spans="1:12" x14ac:dyDescent="0.25">
      <c r="A631" s="3" t="s">
        <v>605</v>
      </c>
      <c r="B631" s="3" t="s">
        <v>569</v>
      </c>
      <c r="C631" s="3" t="s">
        <v>633</v>
      </c>
      <c r="D631" s="3" t="s">
        <v>634</v>
      </c>
      <c r="E631" s="16" t="s">
        <v>535</v>
      </c>
      <c r="F631" s="16" t="s">
        <v>570</v>
      </c>
      <c r="G631" s="3" t="s">
        <v>553</v>
      </c>
      <c r="H631" s="13">
        <v>1291</v>
      </c>
      <c r="I631" s="13">
        <v>7150</v>
      </c>
      <c r="J631" s="13">
        <v>7150</v>
      </c>
      <c r="K631" s="14">
        <v>6500</v>
      </c>
      <c r="L631" s="14">
        <v>7150</v>
      </c>
    </row>
    <row r="632" spans="1:12" x14ac:dyDescent="0.25">
      <c r="A632" s="3" t="s">
        <v>605</v>
      </c>
      <c r="B632" s="3" t="s">
        <v>569</v>
      </c>
      <c r="C632" s="3" t="s">
        <v>633</v>
      </c>
      <c r="D632" s="3" t="s">
        <v>634</v>
      </c>
      <c r="E632" s="16" t="s">
        <v>536</v>
      </c>
      <c r="F632" s="16" t="s">
        <v>575</v>
      </c>
      <c r="G632" s="3" t="s">
        <v>553</v>
      </c>
      <c r="H632" s="13">
        <v>8537.5</v>
      </c>
      <c r="I632" s="13">
        <v>87500</v>
      </c>
      <c r="J632" s="13">
        <v>87500</v>
      </c>
      <c r="K632" s="14">
        <v>67500</v>
      </c>
      <c r="L632" s="14">
        <v>89500</v>
      </c>
    </row>
    <row r="633" spans="1:12" x14ac:dyDescent="0.25">
      <c r="A633" s="3" t="s">
        <v>605</v>
      </c>
      <c r="B633" s="3" t="s">
        <v>708</v>
      </c>
      <c r="C633" s="3" t="s">
        <v>707</v>
      </c>
      <c r="D633" s="3" t="s">
        <v>706</v>
      </c>
      <c r="E633" s="16" t="s">
        <v>537</v>
      </c>
      <c r="F633" s="16" t="s">
        <v>661</v>
      </c>
      <c r="G633" s="3" t="s">
        <v>553</v>
      </c>
      <c r="H633" s="22">
        <v>500</v>
      </c>
      <c r="I633" s="13">
        <v>0</v>
      </c>
      <c r="J633" s="13">
        <v>0</v>
      </c>
      <c r="K633" s="14">
        <v>0</v>
      </c>
      <c r="L633" s="14">
        <v>0</v>
      </c>
    </row>
    <row r="634" spans="1:12" x14ac:dyDescent="0.25">
      <c r="A634" s="3" t="s">
        <v>605</v>
      </c>
      <c r="B634" s="3" t="s">
        <v>630</v>
      </c>
      <c r="C634" s="3" t="s">
        <v>628</v>
      </c>
      <c r="D634" s="3" t="s">
        <v>629</v>
      </c>
      <c r="E634" s="16" t="s">
        <v>538</v>
      </c>
      <c r="F634" s="16" t="s">
        <v>658</v>
      </c>
      <c r="G634" s="3" t="s">
        <v>553</v>
      </c>
      <c r="H634" s="12">
        <v>1772.73</v>
      </c>
      <c r="I634" s="13">
        <v>0</v>
      </c>
      <c r="J634" s="13">
        <v>0</v>
      </c>
      <c r="K634" s="14">
        <v>0</v>
      </c>
      <c r="L634" s="14">
        <v>0</v>
      </c>
    </row>
    <row r="635" spans="1:12" x14ac:dyDescent="0.25">
      <c r="A635" s="3" t="s">
        <v>605</v>
      </c>
      <c r="B635" s="3" t="s">
        <v>630</v>
      </c>
      <c r="C635" s="3" t="s">
        <v>628</v>
      </c>
      <c r="D635" s="3" t="s">
        <v>629</v>
      </c>
      <c r="E635" s="16" t="s">
        <v>539</v>
      </c>
      <c r="F635" s="16" t="s">
        <v>658</v>
      </c>
      <c r="G635" s="3" t="s">
        <v>553</v>
      </c>
      <c r="H635" s="12">
        <v>1772.73</v>
      </c>
      <c r="I635" s="13">
        <v>0</v>
      </c>
      <c r="J635" s="13">
        <v>0</v>
      </c>
      <c r="K635" s="14">
        <v>0</v>
      </c>
      <c r="L635" s="14">
        <v>0</v>
      </c>
    </row>
    <row r="636" spans="1:12" x14ac:dyDescent="0.25">
      <c r="A636" s="3" t="s">
        <v>605</v>
      </c>
      <c r="B636" s="3" t="s">
        <v>630</v>
      </c>
      <c r="C636" s="3" t="s">
        <v>628</v>
      </c>
      <c r="D636" s="3" t="s">
        <v>629</v>
      </c>
      <c r="E636" s="16" t="s">
        <v>540</v>
      </c>
      <c r="F636" s="16" t="s">
        <v>658</v>
      </c>
      <c r="G636" s="3" t="s">
        <v>553</v>
      </c>
      <c r="H636" s="12">
        <v>1772.73</v>
      </c>
      <c r="I636" s="13">
        <v>0</v>
      </c>
      <c r="J636" s="13">
        <v>0</v>
      </c>
      <c r="K636" s="14">
        <v>0</v>
      </c>
      <c r="L636" s="14">
        <v>0</v>
      </c>
    </row>
    <row r="637" spans="1:12" x14ac:dyDescent="0.25">
      <c r="A637" s="3" t="s">
        <v>605</v>
      </c>
      <c r="B637" s="3" t="s">
        <v>630</v>
      </c>
      <c r="C637" s="3" t="s">
        <v>628</v>
      </c>
      <c r="D637" s="3" t="s">
        <v>629</v>
      </c>
      <c r="E637" s="16" t="s">
        <v>541</v>
      </c>
      <c r="F637" s="16" t="s">
        <v>658</v>
      </c>
      <c r="G637" s="3" t="s">
        <v>553</v>
      </c>
      <c r="H637" s="12">
        <v>177.27</v>
      </c>
      <c r="I637" s="13">
        <v>0</v>
      </c>
      <c r="J637" s="13">
        <v>0</v>
      </c>
      <c r="K637" s="14">
        <v>0</v>
      </c>
      <c r="L637" s="14">
        <v>0</v>
      </c>
    </row>
    <row r="638" spans="1:12" x14ac:dyDescent="0.25">
      <c r="A638" s="3" t="s">
        <v>605</v>
      </c>
      <c r="B638" s="3" t="s">
        <v>630</v>
      </c>
      <c r="C638" s="3" t="s">
        <v>628</v>
      </c>
      <c r="D638" s="3" t="s">
        <v>629</v>
      </c>
      <c r="E638" s="16" t="s">
        <v>542</v>
      </c>
      <c r="F638" s="16" t="s">
        <v>658</v>
      </c>
      <c r="G638" s="3" t="s">
        <v>553</v>
      </c>
      <c r="H638" s="12">
        <v>177.27</v>
      </c>
      <c r="I638" s="13">
        <v>0</v>
      </c>
      <c r="J638" s="13">
        <v>0</v>
      </c>
      <c r="K638" s="14">
        <v>0</v>
      </c>
      <c r="L638" s="14">
        <v>0</v>
      </c>
    </row>
    <row r="639" spans="1:12" x14ac:dyDescent="0.25">
      <c r="A639" s="3" t="s">
        <v>605</v>
      </c>
      <c r="B639" s="3" t="s">
        <v>630</v>
      </c>
      <c r="C639" s="3" t="s">
        <v>628</v>
      </c>
      <c r="D639" s="3" t="s">
        <v>629</v>
      </c>
      <c r="E639" s="16" t="s">
        <v>543</v>
      </c>
      <c r="F639" s="16" t="s">
        <v>658</v>
      </c>
      <c r="G639" s="3" t="s">
        <v>553</v>
      </c>
      <c r="H639" s="12">
        <v>177.27</v>
      </c>
      <c r="I639" s="13">
        <v>0</v>
      </c>
      <c r="J639" s="13">
        <v>0</v>
      </c>
      <c r="K639" s="14">
        <v>0</v>
      </c>
      <c r="L639" s="14">
        <v>0</v>
      </c>
    </row>
    <row r="640" spans="1:12" x14ac:dyDescent="0.25">
      <c r="A640" s="3" t="s">
        <v>605</v>
      </c>
      <c r="B640" s="3" t="s">
        <v>562</v>
      </c>
      <c r="C640" s="3" t="s">
        <v>633</v>
      </c>
      <c r="D640" s="3" t="s">
        <v>634</v>
      </c>
      <c r="E640" s="16" t="s">
        <v>544</v>
      </c>
      <c r="F640" s="16" t="s">
        <v>564</v>
      </c>
      <c r="G640" s="3" t="s">
        <v>553</v>
      </c>
      <c r="H640" s="13">
        <v>1950</v>
      </c>
    </row>
    <row r="641" spans="1:8" x14ac:dyDescent="0.25">
      <c r="A641" s="3" t="s">
        <v>605</v>
      </c>
      <c r="B641" s="3" t="s">
        <v>562</v>
      </c>
      <c r="C641" s="3" t="s">
        <v>633</v>
      </c>
      <c r="D641" s="3" t="s">
        <v>634</v>
      </c>
      <c r="E641" s="16" t="s">
        <v>545</v>
      </c>
      <c r="F641" s="16" t="s">
        <v>564</v>
      </c>
      <c r="G641" s="3" t="s">
        <v>553</v>
      </c>
      <c r="H641" s="13">
        <v>1950</v>
      </c>
    </row>
    <row r="642" spans="1:8" x14ac:dyDescent="0.25">
      <c r="A642" s="3" t="s">
        <v>605</v>
      </c>
      <c r="B642" s="3" t="s">
        <v>562</v>
      </c>
      <c r="C642" s="3" t="s">
        <v>633</v>
      </c>
      <c r="D642" s="3" t="s">
        <v>634</v>
      </c>
      <c r="E642" s="16" t="s">
        <v>546</v>
      </c>
      <c r="F642" s="16" t="s">
        <v>564</v>
      </c>
      <c r="G642" s="3" t="s">
        <v>553</v>
      </c>
      <c r="H642" s="13">
        <v>1950</v>
      </c>
    </row>
  </sheetData>
  <autoFilter ref="A1:L642" xr:uid="{7854C3BD-3304-4777-BCF1-5D2925FF3998}">
    <sortState xmlns:xlrd2="http://schemas.microsoft.com/office/spreadsheetml/2017/richdata2" ref="A2:L642">
      <sortCondition ref="E1:E642"/>
    </sortState>
  </autoFilter>
  <sortState xmlns:xlrd2="http://schemas.microsoft.com/office/spreadsheetml/2017/richdata2" ref="A2:L642">
    <sortCondition ref="C2:C642"/>
    <sortCondition ref="A2:A642"/>
    <sortCondition ref="B2:B642"/>
    <sortCondition ref="E2:E642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Grand Total</vt:lpstr>
      <vt:lpstr>Operational vs Capital</vt:lpstr>
      <vt:lpstr>Total by Source and Use</vt:lpstr>
      <vt:lpstr>Raw Budget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Frazier</dc:creator>
  <cp:lastModifiedBy>Jessica Frazier</cp:lastModifiedBy>
  <dcterms:created xsi:type="dcterms:W3CDTF">2023-06-30T13:41:08Z</dcterms:created>
  <dcterms:modified xsi:type="dcterms:W3CDTF">2023-10-08T17:30:30Z</dcterms:modified>
</cp:coreProperties>
</file>